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5480" windowHeight="8190" tabRatio="675" activeTab="1"/>
  </bookViews>
  <sheets>
    <sheet name="Anex A1 Frmtfor AAUM disclosure" sheetId="8" r:id="rId1"/>
    <sheet name="Anex A2 Frmt AAUM stateUT wise " sheetId="9" r:id="rId2"/>
  </sheets>
  <definedNames>
    <definedName name="_xlnm._FilterDatabase" localSheetId="1" hidden="1">'Anex A2 Frmt AAUM stateUT wise '!$B$4:$L$43</definedName>
  </definedNames>
  <calcPr calcId="144525"/>
</workbook>
</file>

<file path=xl/calcChain.xml><?xml version="1.0" encoding="utf-8"?>
<calcChain xmlns="http://schemas.openxmlformats.org/spreadsheetml/2006/main">
  <c r="C27" i="8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AH27"/>
  <c r="AI27"/>
  <c r="AJ27"/>
  <c r="AK27"/>
  <c r="AL27"/>
  <c r="AM27"/>
  <c r="AN27"/>
  <c r="AO27"/>
  <c r="AP27"/>
  <c r="AQ27"/>
  <c r="AR27"/>
  <c r="AS27"/>
  <c r="AT27"/>
  <c r="AU27"/>
  <c r="AV27"/>
  <c r="AW27"/>
  <c r="AX27"/>
  <c r="AY27"/>
  <c r="AZ27"/>
  <c r="BA27"/>
  <c r="BB27"/>
  <c r="BC27"/>
  <c r="BD27"/>
  <c r="BE27"/>
  <c r="BF27"/>
  <c r="BG27"/>
  <c r="BH27"/>
  <c r="BI27"/>
  <c r="BJ27"/>
  <c r="BK39"/>
  <c r="I42" i="9" l="1"/>
  <c r="L42"/>
  <c r="K7"/>
  <c r="K13"/>
  <c r="K15"/>
  <c r="H42"/>
  <c r="J42"/>
  <c r="BK45" i="8"/>
  <c r="BJ46"/>
  <c r="BI46"/>
  <c r="BH46"/>
  <c r="BG46"/>
  <c r="BF46"/>
  <c r="BE46"/>
  <c r="BD46"/>
  <c r="BC46"/>
  <c r="BB46"/>
  <c r="BA46"/>
  <c r="AZ46"/>
  <c r="AY46"/>
  <c r="AX46"/>
  <c r="AW46"/>
  <c r="AV46"/>
  <c r="AU46"/>
  <c r="AT46"/>
  <c r="AS46"/>
  <c r="AR46"/>
  <c r="AQ46"/>
  <c r="AP46"/>
  <c r="AO46"/>
  <c r="AN46"/>
  <c r="AM46"/>
  <c r="AL46"/>
  <c r="AK46"/>
  <c r="AJ46"/>
  <c r="AI46"/>
  <c r="AH46"/>
  <c r="AG46"/>
  <c r="AF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BK40"/>
  <c r="BK36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Z53"/>
  <c r="AA53"/>
  <c r="AB53"/>
  <c r="AC53"/>
  <c r="AD53"/>
  <c r="AE53"/>
  <c r="AF53"/>
  <c r="AG53"/>
  <c r="AH53"/>
  <c r="AI53"/>
  <c r="AJ53"/>
  <c r="AK53"/>
  <c r="AL53"/>
  <c r="AM53"/>
  <c r="AN53"/>
  <c r="AO53"/>
  <c r="AP53"/>
  <c r="AQ53"/>
  <c r="AR53"/>
  <c r="AS53"/>
  <c r="AT53"/>
  <c r="AU53"/>
  <c r="AV53"/>
  <c r="AW53"/>
  <c r="AX53"/>
  <c r="AY53"/>
  <c r="AZ53"/>
  <c r="BA53"/>
  <c r="BB53"/>
  <c r="BC53"/>
  <c r="BD53"/>
  <c r="BE53"/>
  <c r="BF53"/>
  <c r="BG53"/>
  <c r="BH53"/>
  <c r="BI53"/>
  <c r="BJ53"/>
  <c r="C53"/>
  <c r="BK52"/>
  <c r="BK38"/>
  <c r="BK41"/>
  <c r="K40" i="9" l="1"/>
  <c r="K38"/>
  <c r="K36"/>
  <c r="K34"/>
  <c r="K32"/>
  <c r="K30"/>
  <c r="K28"/>
  <c r="K26"/>
  <c r="K24"/>
  <c r="K22"/>
  <c r="K20"/>
  <c r="K18"/>
  <c r="K16"/>
  <c r="K14"/>
  <c r="K12"/>
  <c r="K10"/>
  <c r="K8"/>
  <c r="K6"/>
  <c r="K41"/>
  <c r="K39"/>
  <c r="K37"/>
  <c r="K35"/>
  <c r="K33"/>
  <c r="K31"/>
  <c r="K29"/>
  <c r="K27"/>
  <c r="K25"/>
  <c r="K23"/>
  <c r="K21"/>
  <c r="K19"/>
  <c r="K17"/>
  <c r="K11"/>
  <c r="K9"/>
  <c r="D42"/>
  <c r="G42"/>
  <c r="E42"/>
  <c r="F42"/>
  <c r="BK8" i="8"/>
  <c r="BK9" s="1"/>
  <c r="C9"/>
  <c r="D9"/>
  <c r="E9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AH9"/>
  <c r="AI9"/>
  <c r="AJ9"/>
  <c r="AK9"/>
  <c r="AL9"/>
  <c r="AM9"/>
  <c r="AN9"/>
  <c r="AO9"/>
  <c r="AP9"/>
  <c r="AQ9"/>
  <c r="AR9"/>
  <c r="AS9"/>
  <c r="AT9"/>
  <c r="AU9"/>
  <c r="AV9"/>
  <c r="AW9"/>
  <c r="AX9"/>
  <c r="AY9"/>
  <c r="AZ9"/>
  <c r="BA9"/>
  <c r="BB9"/>
  <c r="BC9"/>
  <c r="BD9"/>
  <c r="BE9"/>
  <c r="BF9"/>
  <c r="BG9"/>
  <c r="BH9"/>
  <c r="BI9"/>
  <c r="BJ9"/>
  <c r="BK11"/>
  <c r="BK12" s="1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E12"/>
  <c r="AF12"/>
  <c r="AG12"/>
  <c r="AH12"/>
  <c r="AI12"/>
  <c r="AJ12"/>
  <c r="AK12"/>
  <c r="AL12"/>
  <c r="AM12"/>
  <c r="AN12"/>
  <c r="AO12"/>
  <c r="AP12"/>
  <c r="AQ12"/>
  <c r="AR12"/>
  <c r="AS12"/>
  <c r="AT12"/>
  <c r="AU12"/>
  <c r="AV12"/>
  <c r="AW12"/>
  <c r="AX12"/>
  <c r="AY12"/>
  <c r="AZ12"/>
  <c r="BA12"/>
  <c r="BB12"/>
  <c r="BC12"/>
  <c r="BD12"/>
  <c r="BE12"/>
  <c r="BF12"/>
  <c r="BG12"/>
  <c r="BH12"/>
  <c r="BI12"/>
  <c r="BJ12"/>
  <c r="BK14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AI15"/>
  <c r="AJ15"/>
  <c r="AK15"/>
  <c r="AL15"/>
  <c r="AM15"/>
  <c r="AN15"/>
  <c r="AO15"/>
  <c r="AP15"/>
  <c r="AQ15"/>
  <c r="AR15"/>
  <c r="AS15"/>
  <c r="AT15"/>
  <c r="AU15"/>
  <c r="AV15"/>
  <c r="AW15"/>
  <c r="AX15"/>
  <c r="AY15"/>
  <c r="AZ15"/>
  <c r="BA15"/>
  <c r="BB15"/>
  <c r="BC15"/>
  <c r="BD15"/>
  <c r="BE15"/>
  <c r="BF15"/>
  <c r="BG15"/>
  <c r="BH15"/>
  <c r="BI15"/>
  <c r="BJ15"/>
  <c r="BK17"/>
  <c r="BK18" s="1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AH18"/>
  <c r="AI18"/>
  <c r="AJ18"/>
  <c r="AK18"/>
  <c r="AL18"/>
  <c r="AM18"/>
  <c r="AN18"/>
  <c r="AO18"/>
  <c r="AP18"/>
  <c r="AQ18"/>
  <c r="AR18"/>
  <c r="AS18"/>
  <c r="AT18"/>
  <c r="AU18"/>
  <c r="AV18"/>
  <c r="AW18"/>
  <c r="AX18"/>
  <c r="AY18"/>
  <c r="AZ18"/>
  <c r="BA18"/>
  <c r="BB18"/>
  <c r="BC18"/>
  <c r="BD18"/>
  <c r="BE18"/>
  <c r="BF18"/>
  <c r="BG18"/>
  <c r="BH18"/>
  <c r="BI18"/>
  <c r="BJ18"/>
  <c r="BK20"/>
  <c r="BK21" s="1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AH21"/>
  <c r="AI21"/>
  <c r="AJ21"/>
  <c r="AK21"/>
  <c r="AL21"/>
  <c r="AM21"/>
  <c r="AN21"/>
  <c r="AO21"/>
  <c r="AP21"/>
  <c r="AQ21"/>
  <c r="AR21"/>
  <c r="AS21"/>
  <c r="AT21"/>
  <c r="AU21"/>
  <c r="AV21"/>
  <c r="AW21"/>
  <c r="AX21"/>
  <c r="AY21"/>
  <c r="AZ21"/>
  <c r="BA21"/>
  <c r="BB21"/>
  <c r="BC21"/>
  <c r="BD21"/>
  <c r="BE21"/>
  <c r="BF21"/>
  <c r="BG21"/>
  <c r="BH21"/>
  <c r="BI21"/>
  <c r="BJ21"/>
  <c r="BK23"/>
  <c r="BK24"/>
  <c r="BK25"/>
  <c r="BK26"/>
  <c r="BK32"/>
  <c r="BK33" s="1"/>
  <c r="C33"/>
  <c r="C47" s="1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AH33"/>
  <c r="AI33"/>
  <c r="AJ33"/>
  <c r="AK33"/>
  <c r="AL33"/>
  <c r="AM33"/>
  <c r="AN33"/>
  <c r="AO33"/>
  <c r="AP33"/>
  <c r="AQ33"/>
  <c r="AR33"/>
  <c r="AS33"/>
  <c r="AT33"/>
  <c r="AU33"/>
  <c r="AV33"/>
  <c r="AW33"/>
  <c r="AX33"/>
  <c r="AY33"/>
  <c r="AZ33"/>
  <c r="BA33"/>
  <c r="BB33"/>
  <c r="BC33"/>
  <c r="BD33"/>
  <c r="BE33"/>
  <c r="BF33"/>
  <c r="BG33"/>
  <c r="BH33"/>
  <c r="BI33"/>
  <c r="BJ33"/>
  <c r="BK35"/>
  <c r="BK37"/>
  <c r="BK42"/>
  <c r="BK43"/>
  <c r="BK44"/>
  <c r="N47"/>
  <c r="BK51"/>
  <c r="BK53" s="1"/>
  <c r="BK57"/>
  <c r="C58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Z58"/>
  <c r="AA58"/>
  <c r="AB58"/>
  <c r="AC58"/>
  <c r="AD58"/>
  <c r="AE58"/>
  <c r="AF58"/>
  <c r="AG58"/>
  <c r="AH58"/>
  <c r="AI58"/>
  <c r="AJ58"/>
  <c r="AK58"/>
  <c r="AL58"/>
  <c r="AM58"/>
  <c r="AN58"/>
  <c r="AO58"/>
  <c r="AP58"/>
  <c r="AQ58"/>
  <c r="AR58"/>
  <c r="AS58"/>
  <c r="AT58"/>
  <c r="AU58"/>
  <c r="AV58"/>
  <c r="AW58"/>
  <c r="AX58"/>
  <c r="AY58"/>
  <c r="AZ58"/>
  <c r="BA58"/>
  <c r="BB58"/>
  <c r="BC58"/>
  <c r="BD58"/>
  <c r="BE58"/>
  <c r="BF58"/>
  <c r="BG58"/>
  <c r="BH58"/>
  <c r="BI58"/>
  <c r="BJ58"/>
  <c r="BK60"/>
  <c r="BK61" s="1"/>
  <c r="C6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Z61"/>
  <c r="AA61"/>
  <c r="AB61"/>
  <c r="AC61"/>
  <c r="AD61"/>
  <c r="AE61"/>
  <c r="AF61"/>
  <c r="AG61"/>
  <c r="AH61"/>
  <c r="AI61"/>
  <c r="AJ61"/>
  <c r="AK61"/>
  <c r="AL61"/>
  <c r="AM61"/>
  <c r="AN61"/>
  <c r="AO61"/>
  <c r="AP61"/>
  <c r="AQ61"/>
  <c r="AR61"/>
  <c r="AS61"/>
  <c r="AT61"/>
  <c r="AU61"/>
  <c r="AV61"/>
  <c r="AW61"/>
  <c r="AX61"/>
  <c r="AY61"/>
  <c r="AZ61"/>
  <c r="BA61"/>
  <c r="BB61"/>
  <c r="BC61"/>
  <c r="BD61"/>
  <c r="BE61"/>
  <c r="BF61"/>
  <c r="BG61"/>
  <c r="BH61"/>
  <c r="BI61"/>
  <c r="BJ61"/>
  <c r="BK66"/>
  <c r="BK67" s="1"/>
  <c r="C67"/>
  <c r="D67"/>
  <c r="E67"/>
  <c r="F67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Z67"/>
  <c r="AA67"/>
  <c r="AB67"/>
  <c r="AC67"/>
  <c r="AD67"/>
  <c r="AE67"/>
  <c r="AF67"/>
  <c r="AG67"/>
  <c r="AH67"/>
  <c r="AI67"/>
  <c r="AJ67"/>
  <c r="AK67"/>
  <c r="AL67"/>
  <c r="AM67"/>
  <c r="AN67"/>
  <c r="AO67"/>
  <c r="AP67"/>
  <c r="AQ67"/>
  <c r="AR67"/>
  <c r="AS67"/>
  <c r="AT67"/>
  <c r="AU67"/>
  <c r="AV67"/>
  <c r="AW67"/>
  <c r="AX67"/>
  <c r="AY67"/>
  <c r="AZ67"/>
  <c r="BA67"/>
  <c r="BB67"/>
  <c r="BC67"/>
  <c r="BD67"/>
  <c r="BE67"/>
  <c r="BF67"/>
  <c r="BG67"/>
  <c r="BH67"/>
  <c r="BI67"/>
  <c r="BJ67"/>
  <c r="BK72"/>
  <c r="BK73" s="1"/>
  <c r="C73"/>
  <c r="D73"/>
  <c r="E73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Z73"/>
  <c r="AA73"/>
  <c r="AB73"/>
  <c r="AC73"/>
  <c r="AD73"/>
  <c r="AE73"/>
  <c r="AF73"/>
  <c r="AG73"/>
  <c r="AH73"/>
  <c r="AI73"/>
  <c r="AJ73"/>
  <c r="AK73"/>
  <c r="AL73"/>
  <c r="AM73"/>
  <c r="AN73"/>
  <c r="AO73"/>
  <c r="AP73"/>
  <c r="AQ73"/>
  <c r="AR73"/>
  <c r="AS73"/>
  <c r="AT73"/>
  <c r="AU73"/>
  <c r="AV73"/>
  <c r="AW73"/>
  <c r="AX73"/>
  <c r="AY73"/>
  <c r="AZ73"/>
  <c r="BA73"/>
  <c r="BB73"/>
  <c r="BC73"/>
  <c r="BD73"/>
  <c r="BE73"/>
  <c r="BF73"/>
  <c r="BG73"/>
  <c r="BH73"/>
  <c r="BI73"/>
  <c r="BJ73"/>
  <c r="BH62" l="1"/>
  <c r="BD62"/>
  <c r="AZ62"/>
  <c r="AV62"/>
  <c r="AR62"/>
  <c r="AN62"/>
  <c r="AJ62"/>
  <c r="AF62"/>
  <c r="AB62"/>
  <c r="X62"/>
  <c r="T62"/>
  <c r="P62"/>
  <c r="BK46"/>
  <c r="K62"/>
  <c r="G62"/>
  <c r="C62"/>
  <c r="K5" i="9"/>
  <c r="K42" s="1"/>
  <c r="G47" i="8"/>
  <c r="E62"/>
  <c r="BJ62"/>
  <c r="BF62"/>
  <c r="BB62"/>
  <c r="AX62"/>
  <c r="AT62"/>
  <c r="AP62"/>
  <c r="AL62"/>
  <c r="AH62"/>
  <c r="AD62"/>
  <c r="Z62"/>
  <c r="V62"/>
  <c r="R62"/>
  <c r="N62"/>
  <c r="BJ47"/>
  <c r="BH47"/>
  <c r="BF47"/>
  <c r="BD47"/>
  <c r="BB47"/>
  <c r="AZ47"/>
  <c r="AX47"/>
  <c r="AV47"/>
  <c r="AT47"/>
  <c r="AR47"/>
  <c r="AP47"/>
  <c r="AN47"/>
  <c r="AL47"/>
  <c r="AJ47"/>
  <c r="AH47"/>
  <c r="AF47"/>
  <c r="AD47"/>
  <c r="AB47"/>
  <c r="Z47"/>
  <c r="X47"/>
  <c r="V47"/>
  <c r="T47"/>
  <c r="R47"/>
  <c r="P47"/>
  <c r="L47"/>
  <c r="J47"/>
  <c r="H47"/>
  <c r="F47"/>
  <c r="R28"/>
  <c r="R69" s="1"/>
  <c r="I62"/>
  <c r="AE28"/>
  <c r="Y28"/>
  <c r="BK58"/>
  <c r="BK62" s="1"/>
  <c r="AL28"/>
  <c r="BI47"/>
  <c r="BG47"/>
  <c r="BE47"/>
  <c r="BC47"/>
  <c r="BA47"/>
  <c r="AY47"/>
  <c r="AW47"/>
  <c r="AU47"/>
  <c r="AS47"/>
  <c r="AQ47"/>
  <c r="AO47"/>
  <c r="AM47"/>
  <c r="AK47"/>
  <c r="AI47"/>
  <c r="AG47"/>
  <c r="AE47"/>
  <c r="AC47"/>
  <c r="AA47"/>
  <c r="Y47"/>
  <c r="W47"/>
  <c r="U47"/>
  <c r="Q47"/>
  <c r="O47"/>
  <c r="M47"/>
  <c r="K47"/>
  <c r="I47"/>
  <c r="E47"/>
  <c r="BB28"/>
  <c r="BJ28"/>
  <c r="AT28"/>
  <c r="H28"/>
  <c r="BH28"/>
  <c r="BF28"/>
  <c r="BD28"/>
  <c r="AZ28"/>
  <c r="AX28"/>
  <c r="AV28"/>
  <c r="AR28"/>
  <c r="AP28"/>
  <c r="AN28"/>
  <c r="AJ28"/>
  <c r="AH28"/>
  <c r="Z28"/>
  <c r="X28"/>
  <c r="AA28"/>
  <c r="W28"/>
  <c r="T28"/>
  <c r="P28"/>
  <c r="N28"/>
  <c r="L28"/>
  <c r="F28"/>
  <c r="J62"/>
  <c r="H62"/>
  <c r="F62"/>
  <c r="D62"/>
  <c r="BI62"/>
  <c r="BG62"/>
  <c r="BE62"/>
  <c r="BC62"/>
  <c r="BA62"/>
  <c r="AY62"/>
  <c r="AW62"/>
  <c r="AU62"/>
  <c r="AS62"/>
  <c r="AQ62"/>
  <c r="AO62"/>
  <c r="AM62"/>
  <c r="AK62"/>
  <c r="AI62"/>
  <c r="AG62"/>
  <c r="AE62"/>
  <c r="AC62"/>
  <c r="AA62"/>
  <c r="Y62"/>
  <c r="W62"/>
  <c r="U62"/>
  <c r="S62"/>
  <c r="Q62"/>
  <c r="O62"/>
  <c r="M62"/>
  <c r="AF28"/>
  <c r="AD28"/>
  <c r="AB28"/>
  <c r="J28"/>
  <c r="D28"/>
  <c r="BI28"/>
  <c r="BG28"/>
  <c r="BE28"/>
  <c r="BC28"/>
  <c r="BA28"/>
  <c r="AY28"/>
  <c r="AW28"/>
  <c r="AU28"/>
  <c r="L62"/>
  <c r="AS28"/>
  <c r="AQ28"/>
  <c r="AO28"/>
  <c r="AM28"/>
  <c r="AK28"/>
  <c r="AI28"/>
  <c r="AG28"/>
  <c r="AC28"/>
  <c r="U28"/>
  <c r="S28"/>
  <c r="Q28"/>
  <c r="O28"/>
  <c r="M28"/>
  <c r="K28"/>
  <c r="G28"/>
  <c r="E28"/>
  <c r="C28"/>
  <c r="S47"/>
  <c r="BK47"/>
  <c r="D47"/>
  <c r="V28"/>
  <c r="BK27"/>
  <c r="BK15"/>
  <c r="I28"/>
  <c r="G69" l="1"/>
  <c r="AW69"/>
  <c r="BA69"/>
  <c r="BE69"/>
  <c r="BI69"/>
  <c r="AD69"/>
  <c r="AH69"/>
  <c r="AX69"/>
  <c r="AB69"/>
  <c r="AF69"/>
  <c r="N69"/>
  <c r="BC69"/>
  <c r="T69"/>
  <c r="AJ69"/>
  <c r="AV69"/>
  <c r="AZ69"/>
  <c r="AT69"/>
  <c r="BB69"/>
  <c r="F69"/>
  <c r="BF69"/>
  <c r="U69"/>
  <c r="AG69"/>
  <c r="AK69"/>
  <c r="AO69"/>
  <c r="AS69"/>
  <c r="V69"/>
  <c r="Z69"/>
  <c r="AP69"/>
  <c r="BJ69"/>
  <c r="AL69"/>
  <c r="I69"/>
  <c r="J69"/>
  <c r="P69"/>
  <c r="X69"/>
  <c r="AN69"/>
  <c r="AR69"/>
  <c r="BD69"/>
  <c r="BH69"/>
  <c r="E69"/>
  <c r="K69"/>
  <c r="AC69"/>
  <c r="H69"/>
  <c r="Y69"/>
  <c r="AA69"/>
  <c r="C69"/>
  <c r="M69"/>
  <c r="Q69"/>
  <c r="AY69"/>
  <c r="BG69"/>
  <c r="AE69"/>
  <c r="W69"/>
  <c r="L69"/>
  <c r="AM69"/>
  <c r="D69"/>
  <c r="S69"/>
  <c r="O69"/>
  <c r="AI69"/>
  <c r="AQ69"/>
  <c r="AU69"/>
  <c r="BK28"/>
  <c r="BK69" s="1"/>
</calcChain>
</file>

<file path=xl/sharedStrings.xml><?xml version="1.0" encoding="utf-8"?>
<sst xmlns="http://schemas.openxmlformats.org/spreadsheetml/2006/main" count="177" uniqueCount="132">
  <si>
    <t>A</t>
  </si>
  <si>
    <t>B</t>
  </si>
  <si>
    <t>ELSS</t>
  </si>
  <si>
    <t>Gilt</t>
  </si>
  <si>
    <t>D</t>
  </si>
  <si>
    <t>F</t>
  </si>
  <si>
    <t>INCOME / DEBT ORIENTED SCHEMES</t>
  </si>
  <si>
    <t>GROWTH / EQUITY ORIENTED SCHEMES</t>
  </si>
  <si>
    <t>BALANCED SCHEMES</t>
  </si>
  <si>
    <t>EXCHANGE TRADED FUND</t>
  </si>
  <si>
    <t>FMP</t>
  </si>
  <si>
    <t>Total</t>
  </si>
  <si>
    <t>Liquid/ Money Market</t>
  </si>
  <si>
    <t>Debt (assured return)</t>
  </si>
  <si>
    <t>Other Debt Schemes</t>
  </si>
  <si>
    <t>Others</t>
  </si>
  <si>
    <t>C</t>
  </si>
  <si>
    <t>Balanced schemes</t>
  </si>
  <si>
    <t>GOLD ETF</t>
  </si>
  <si>
    <t xml:space="preserve">Other ETFs </t>
  </si>
  <si>
    <t>E</t>
  </si>
  <si>
    <t>FUND OF FUNDS INVESTING OVERSEAS</t>
  </si>
  <si>
    <t>Fund of funds investing overseas</t>
  </si>
  <si>
    <t>GRAND TOTAL</t>
  </si>
  <si>
    <t>Fund of Funds Scheme (Domestic)</t>
  </si>
  <si>
    <t>Through Associate Distributors</t>
  </si>
  <si>
    <t>Through Non - Associate Distributors</t>
  </si>
  <si>
    <t xml:space="preserve">Through Direct Plan </t>
  </si>
  <si>
    <t>Scheme Category/ Scheme Name</t>
  </si>
  <si>
    <t xml:space="preserve">1 : Retail Investor </t>
  </si>
  <si>
    <t>2 : Corporates</t>
  </si>
  <si>
    <t>5 : High Networth Individuals</t>
  </si>
  <si>
    <t>I : Contribution of sponsor and its associates in AUM</t>
  </si>
  <si>
    <t>II : Contribution of other than sponsor and its associates in AUM</t>
  </si>
  <si>
    <t>I</t>
  </si>
  <si>
    <t>II</t>
  </si>
  <si>
    <t xml:space="preserve">Scheme names </t>
  </si>
  <si>
    <t>Category of Investor</t>
  </si>
  <si>
    <t xml:space="preserve">Name of the States/ Union Territories </t>
  </si>
  <si>
    <t>Andaman and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</si>
  <si>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</si>
  <si>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</si>
  <si>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</si>
  <si>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</si>
  <si>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</si>
  <si>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</si>
  <si>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</t>
  </si>
  <si>
    <t>Daman and 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</si>
  <si>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</si>
  <si>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</si>
  <si>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</si>
  <si>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</si>
  <si>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</si>
  <si>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</si>
  <si>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</si>
  <si>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</si>
  <si>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Lakshadweep</t>
  </si>
  <si>
    <t>Madhya Pradesh</t>
  </si>
  <si>
    <t>Maharashtra</t>
  </si>
  <si>
    <t>Manipur</t>
  </si>
  <si>
    <t>Meghalaya</t>
  </si>
  <si>
    <t>Mizoram</t>
  </si>
  <si>
    <t>Nagaland</t>
  </si>
  <si>
    <t>New Delhi</t>
  </si>
  <si>
    <t>Orissa</t>
  </si>
  <si>
    <t>Pondicherry</t>
  </si>
  <si>
    <t>Punjab</t>
  </si>
  <si>
    <t>Rajasthan</t>
  </si>
  <si>
    <t>Sikkim</t>
  </si>
  <si>
    <t>Tamil Nadu</t>
  </si>
  <si>
    <t>Tripura</t>
  </si>
  <si>
    <t>Uttar Pradesh</t>
  </si>
  <si>
    <t>Uttarakhand</t>
  </si>
  <si>
    <t>West Bengal</t>
  </si>
  <si>
    <t>TOTAL</t>
  </si>
  <si>
    <t>Sl. No.</t>
  </si>
  <si>
    <t>(i)</t>
  </si>
  <si>
    <t>(ii)</t>
  </si>
  <si>
    <t>(iii)</t>
  </si>
  <si>
    <t>(iv)</t>
  </si>
  <si>
    <t>Grand Sub-Total (a+b+c+d+e+f)</t>
  </si>
  <si>
    <t>(v)</t>
  </si>
  <si>
    <t>(vi)</t>
  </si>
  <si>
    <t>Grand Sub-Total</t>
  </si>
  <si>
    <t>Grand Sub-Total (a+b)</t>
  </si>
  <si>
    <t>(a) Sub-Total</t>
  </si>
  <si>
    <t>(b) Sub-Total</t>
  </si>
  <si>
    <t xml:space="preserve">LIQUID SCHEMES </t>
  </si>
  <si>
    <t>OTHER DEBT ORIENTED SCHEMES</t>
  </si>
  <si>
    <t xml:space="preserve">Note: Name of new states / union territories shall be added alphabetically  </t>
  </si>
  <si>
    <t>(f) Sub-Total</t>
  </si>
  <si>
    <t xml:space="preserve"> (e) Sub-Total</t>
  </si>
  <si>
    <t xml:space="preserve"> (d) Sub-Total</t>
  </si>
  <si>
    <t>(c) Sub-Total</t>
  </si>
  <si>
    <t>GOLD EXCHANGE TRADED FUND</t>
  </si>
  <si>
    <t>OTHER EXCHANGE TRADED FUND</t>
  </si>
  <si>
    <t>FUND OF FUNDS INVESTING DOMESTIC</t>
  </si>
  <si>
    <t>Infrastructure Debt Funds</t>
  </si>
  <si>
    <t>3 : Banks/FIs</t>
  </si>
  <si>
    <t>GRAND TOTAL (A+B+C+D+E)</t>
  </si>
  <si>
    <t>4 : FIIs/FPIs</t>
  </si>
  <si>
    <t>IDBI Liquid Fund</t>
  </si>
  <si>
    <t>IDBI Gilt Fund</t>
  </si>
  <si>
    <t>IDBI Dynamic Bond Fund</t>
  </si>
  <si>
    <t>IDBI Short Term Bond Fund</t>
  </si>
  <si>
    <t>IDBI Ultra Short Term Fund</t>
  </si>
  <si>
    <t>IDBI Equity Advantage Fund</t>
  </si>
  <si>
    <t>IDBI Diversified Equity Fund</t>
  </si>
  <si>
    <t>IDBI India Top 100 Equity Fund</t>
  </si>
  <si>
    <t>IDBI Nifty Index Fund</t>
  </si>
  <si>
    <t>IDBI Nifty Junior Index Fund</t>
  </si>
  <si>
    <t>IDBI Gold Exchange Traded Fund</t>
  </si>
  <si>
    <t>IDBI Gold Fund</t>
  </si>
  <si>
    <t>IDBI Mutual Fund (All figures in Rs. Crore)</t>
  </si>
  <si>
    <t>Telangana</t>
  </si>
  <si>
    <t>IDBI Credit Risk Fund</t>
  </si>
  <si>
    <t>IDBI Equity Savings Fund</t>
  </si>
  <si>
    <t>IDBI Focused 30 Equity Fund</t>
  </si>
  <si>
    <t>IDBI Small Cap Fund</t>
  </si>
  <si>
    <t>IDBI Hybrid Equity Fund</t>
  </si>
  <si>
    <t>T30</t>
  </si>
  <si>
    <t>B30</t>
  </si>
  <si>
    <t xml:space="preserve">T30 : Top 30 cities as identified by AMFI </t>
  </si>
  <si>
    <t xml:space="preserve">B30 : Other than T30  </t>
  </si>
  <si>
    <t>IDBI Banking &amp; Financial Services Fund</t>
  </si>
  <si>
    <t>IDBI Long Term Value Fund</t>
  </si>
  <si>
    <t>IDBI Dividend Yield Fund</t>
  </si>
  <si>
    <t>IDBI Healthcare Fund</t>
  </si>
  <si>
    <t>IDBI MIDCAP Fund</t>
  </si>
  <si>
    <t xml:space="preserve"> -</t>
  </si>
  <si>
    <t>IDBI Mutual Fund: Net Average Assets Under Management (AAUM) as on 31-January-2020
(All figures in Rs. Crore)</t>
  </si>
  <si>
    <t>Table showing State wise /Union Territory wise contribution to AAUM of category of schemes as on 31-January-2020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</si>
</sst>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(* #,##0.00_);_(* \(#,##0.00\);_(* &quot;-&quot;??_);_(@_)"/>
  </numFmts>
  <fonts count="15">
    <font>
      <sz val="10"/>
      <color indexed="8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sz val="10"/>
      <color indexed="64"/>
      <name val="Arial"/>
      <family val="2"/>
    </font>
    <font>
      <b/>
      <sz val="12"/>
      <name val="Trebuchet MS"/>
      <family val="2"/>
    </font>
    <font>
      <sz val="12"/>
      <name val="Trebuchet MS"/>
      <family val="2"/>
    </font>
    <font>
      <i/>
      <sz val="10"/>
      <color indexed="8"/>
      <name val="Arial"/>
      <family val="2"/>
    </font>
    <font>
      <sz val="9"/>
      <color indexed="8"/>
      <name val="Arial"/>
      <family val="2"/>
      <charset val="1"/>
    </font>
    <font>
      <b/>
      <sz val="12"/>
      <color indexed="8"/>
      <name val="Arial"/>
      <family val="2"/>
    </font>
    <font>
      <b/>
      <sz val="10"/>
      <color indexed="8"/>
      <name val="Arial"/>
      <family val="2"/>
      <charset val="1"/>
    </font>
    <font>
      <b/>
      <sz val="9"/>
      <color indexed="8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0" fontId="3" fillId="0" borderId="0"/>
    <xf numFmtId="0" fontId="1" fillId="0" borderId="0"/>
  </cellStyleXfs>
  <cellXfs count="93">
    <xf numFmtId="0" fontId="0" fillId="0" borderId="0" xfId="0"/>
    <xf numFmtId="0" fontId="5" fillId="0" borderId="0" xfId="3" applyFont="1"/>
    <xf numFmtId="2" fontId="5" fillId="0" borderId="0" xfId="3" applyNumberFormat="1" applyFont="1"/>
    <xf numFmtId="0" fontId="0" fillId="0" borderId="0" xfId="0" applyBorder="1"/>
    <xf numFmtId="0" fontId="2" fillId="0" borderId="0" xfId="0" applyFont="1" applyBorder="1"/>
    <xf numFmtId="2" fontId="6" fillId="0" borderId="0" xfId="3" applyNumberFormat="1" applyFont="1"/>
    <xf numFmtId="2" fontId="6" fillId="0" borderId="0" xfId="3" applyNumberFormat="1" applyFont="1" applyAlignment="1">
      <alignment horizontal="center"/>
    </xf>
    <xf numFmtId="0" fontId="6" fillId="0" borderId="0" xfId="3" applyFont="1" applyAlignment="1">
      <alignment horizontal="center"/>
    </xf>
    <xf numFmtId="0" fontId="6" fillId="0" borderId="0" xfId="3" applyFont="1"/>
    <xf numFmtId="2" fontId="9" fillId="0" borderId="0" xfId="3" applyNumberFormat="1" applyFont="1"/>
    <xf numFmtId="0" fontId="9" fillId="0" borderId="0" xfId="3" applyFont="1"/>
    <xf numFmtId="2" fontId="8" fillId="0" borderId="0" xfId="3" applyNumberFormat="1" applyFont="1"/>
    <xf numFmtId="0" fontId="8" fillId="0" borderId="0" xfId="3" applyFont="1"/>
    <xf numFmtId="0" fontId="6" fillId="0" borderId="1" xfId="3" applyNumberFormat="1" applyFont="1" applyFill="1" applyBorder="1" applyAlignment="1">
      <alignment horizontal="center" wrapText="1"/>
    </xf>
    <xf numFmtId="0" fontId="6" fillId="0" borderId="2" xfId="3" applyNumberFormat="1" applyFont="1" applyFill="1" applyBorder="1" applyAlignment="1">
      <alignment horizontal="center" wrapText="1"/>
    </xf>
    <xf numFmtId="0" fontId="6" fillId="0" borderId="3" xfId="3" applyNumberFormat="1" applyFont="1" applyFill="1" applyBorder="1" applyAlignment="1">
      <alignment horizontal="center" wrapText="1"/>
    </xf>
    <xf numFmtId="0" fontId="2" fillId="0" borderId="4" xfId="0" applyFont="1" applyBorder="1"/>
    <xf numFmtId="0" fontId="2" fillId="0" borderId="0" xfId="0" applyFont="1" applyFill="1" applyBorder="1"/>
    <xf numFmtId="0" fontId="2" fillId="0" borderId="0" xfId="0" applyFont="1" applyBorder="1" applyAlignment="1">
      <alignment horizontal="right" wrapText="1"/>
    </xf>
    <xf numFmtId="0" fontId="2" fillId="0" borderId="5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5" xfId="0" applyBorder="1" applyAlignment="1">
      <alignment horizontal="right" wrapText="1"/>
    </xf>
    <xf numFmtId="0" fontId="2" fillId="0" borderId="5" xfId="0" applyFont="1" applyBorder="1" applyAlignment="1">
      <alignment horizontal="right" wrapText="1"/>
    </xf>
    <xf numFmtId="0" fontId="10" fillId="0" borderId="5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right"/>
    </xf>
    <xf numFmtId="2" fontId="6" fillId="0" borderId="6" xfId="3" applyNumberFormat="1" applyFont="1" applyFill="1" applyBorder="1"/>
    <xf numFmtId="0" fontId="2" fillId="0" borderId="7" xfId="0" applyFont="1" applyBorder="1"/>
    <xf numFmtId="0" fontId="0" fillId="0" borderId="5" xfId="0" applyBorder="1" applyAlignment="1">
      <alignment wrapText="1"/>
    </xf>
    <xf numFmtId="0" fontId="0" fillId="0" borderId="5" xfId="0" applyBorder="1" applyAlignment="1">
      <alignment horizontal="left" wrapText="1"/>
    </xf>
    <xf numFmtId="164" fontId="0" fillId="0" borderId="1" xfId="1" applyFont="1" applyBorder="1"/>
    <xf numFmtId="164" fontId="0" fillId="0" borderId="2" xfId="1" applyFont="1" applyBorder="1"/>
    <xf numFmtId="164" fontId="0" fillId="0" borderId="3" xfId="1" applyFont="1" applyBorder="1"/>
    <xf numFmtId="164" fontId="0" fillId="0" borderId="2" xfId="0" applyNumberFormat="1" applyBorder="1"/>
    <xf numFmtId="164" fontId="0" fillId="0" borderId="4" xfId="0" applyNumberFormat="1" applyBorder="1"/>
    <xf numFmtId="164" fontId="0" fillId="0" borderId="1" xfId="1" applyFont="1" applyFill="1" applyBorder="1"/>
    <xf numFmtId="164" fontId="0" fillId="0" borderId="4" xfId="0" applyNumberFormat="1" applyFill="1" applyBorder="1"/>
    <xf numFmtId="164" fontId="0" fillId="0" borderId="0" xfId="0" applyNumberFormat="1" applyBorder="1"/>
    <xf numFmtId="164" fontId="0" fillId="0" borderId="0" xfId="1" applyFont="1" applyBorder="1"/>
    <xf numFmtId="164" fontId="0" fillId="0" borderId="1" xfId="0" applyNumberForma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 applyAlignment="1">
      <alignment horizontal="left" wrapText="1"/>
    </xf>
    <xf numFmtId="164" fontId="3" fillId="0" borderId="4" xfId="1" applyFont="1" applyBorder="1"/>
    <xf numFmtId="0" fontId="3" fillId="0" borderId="0" xfId="0" applyFont="1" applyBorder="1"/>
    <xf numFmtId="4" fontId="0" fillId="0" borderId="0" xfId="0" applyNumberFormat="1" applyBorder="1"/>
    <xf numFmtId="164" fontId="0" fillId="0" borderId="6" xfId="1" applyFont="1" applyFill="1" applyBorder="1"/>
    <xf numFmtId="43" fontId="0" fillId="0" borderId="0" xfId="0" applyNumberFormat="1" applyBorder="1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2" fontId="6" fillId="0" borderId="1" xfId="3" applyNumberFormat="1" applyFont="1" applyFill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/>
    </xf>
    <xf numFmtId="0" fontId="11" fillId="0" borderId="1" xfId="2" applyFont="1" applyBorder="1" applyAlignment="1">
      <alignment horizontal="left" vertical="center"/>
    </xf>
    <xf numFmtId="164" fontId="0" fillId="0" borderId="1" xfId="1" applyFont="1" applyFill="1" applyBorder="1" applyAlignment="1">
      <alignment vertical="center"/>
    </xf>
    <xf numFmtId="164" fontId="0" fillId="0" borderId="1" xfId="1" applyFont="1" applyBorder="1" applyAlignment="1">
      <alignment vertical="center"/>
    </xf>
    <xf numFmtId="0" fontId="11" fillId="0" borderId="1" xfId="2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164" fontId="14" fillId="0" borderId="1" xfId="1" applyFont="1" applyBorder="1" applyAlignment="1">
      <alignment horizontal="left" vertical="center"/>
    </xf>
    <xf numFmtId="164" fontId="13" fillId="0" borderId="1" xfId="1" applyFont="1" applyBorder="1" applyAlignment="1">
      <alignment vertical="center"/>
    </xf>
    <xf numFmtId="164" fontId="13" fillId="0" borderId="1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4" fontId="0" fillId="0" borderId="0" xfId="0" applyNumberFormat="1" applyAlignment="1">
      <alignment vertical="center"/>
    </xf>
    <xf numFmtId="164" fontId="0" fillId="0" borderId="0" xfId="0" applyNumberFormat="1" applyFill="1" applyBorder="1"/>
    <xf numFmtId="164" fontId="0" fillId="0" borderId="0" xfId="0" applyNumberFormat="1" applyAlignment="1">
      <alignment vertical="center"/>
    </xf>
    <xf numFmtId="49" fontId="12" fillId="0" borderId="10" xfId="2" applyNumberFormat="1" applyFont="1" applyFill="1" applyBorder="1" applyAlignment="1">
      <alignment horizontal="center" vertical="center" wrapText="1"/>
    </xf>
    <xf numFmtId="49" fontId="12" fillId="0" borderId="5" xfId="2" applyNumberFormat="1" applyFont="1" applyFill="1" applyBorder="1" applyAlignment="1">
      <alignment horizontal="center" vertical="center" wrapText="1"/>
    </xf>
    <xf numFmtId="2" fontId="8" fillId="0" borderId="18" xfId="3" applyNumberFormat="1" applyFont="1" applyFill="1" applyBorder="1" applyAlignment="1">
      <alignment horizontal="center" vertical="top" wrapText="1"/>
    </xf>
    <xf numFmtId="2" fontId="8" fillId="0" borderId="19" xfId="3" applyNumberFormat="1" applyFont="1" applyFill="1" applyBorder="1" applyAlignment="1">
      <alignment horizontal="center" vertical="top" wrapText="1"/>
    </xf>
    <xf numFmtId="2" fontId="8" fillId="0" borderId="20" xfId="3" applyNumberFormat="1" applyFont="1" applyFill="1" applyBorder="1" applyAlignment="1">
      <alignment horizontal="center" vertical="top" wrapText="1"/>
    </xf>
    <xf numFmtId="2" fontId="8" fillId="0" borderId="8" xfId="3" applyNumberFormat="1" applyFont="1" applyFill="1" applyBorder="1" applyAlignment="1">
      <alignment horizontal="center" vertical="top" wrapText="1"/>
    </xf>
    <xf numFmtId="2" fontId="8" fillId="0" borderId="9" xfId="3" applyNumberFormat="1" applyFont="1" applyFill="1" applyBorder="1" applyAlignment="1">
      <alignment horizontal="center" vertical="top" wrapText="1"/>
    </xf>
    <xf numFmtId="2" fontId="8" fillId="0" borderId="10" xfId="3" applyNumberFormat="1" applyFont="1" applyFill="1" applyBorder="1" applyAlignment="1">
      <alignment horizontal="center" vertical="top" wrapText="1"/>
    </xf>
    <xf numFmtId="2" fontId="8" fillId="0" borderId="18" xfId="3" applyNumberFormat="1" applyFont="1" applyFill="1" applyBorder="1" applyAlignment="1">
      <alignment horizontal="center"/>
    </xf>
    <xf numFmtId="2" fontId="8" fillId="0" borderId="19" xfId="3" applyNumberFormat="1" applyFont="1" applyFill="1" applyBorder="1" applyAlignment="1">
      <alignment horizontal="center"/>
    </xf>
    <xf numFmtId="2" fontId="8" fillId="0" borderId="20" xfId="3" applyNumberFormat="1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/>
    </xf>
    <xf numFmtId="2" fontId="4" fillId="0" borderId="18" xfId="3" applyNumberFormat="1" applyFont="1" applyFill="1" applyBorder="1" applyAlignment="1">
      <alignment horizontal="center" vertical="top" wrapText="1"/>
    </xf>
    <xf numFmtId="2" fontId="4" fillId="0" borderId="19" xfId="3" applyNumberFormat="1" applyFont="1" applyFill="1" applyBorder="1" applyAlignment="1">
      <alignment horizontal="center" vertical="top" wrapText="1"/>
    </xf>
    <xf numFmtId="2" fontId="4" fillId="0" borderId="20" xfId="3" applyNumberFormat="1" applyFont="1" applyFill="1" applyBorder="1" applyAlignment="1">
      <alignment horizontal="center" vertical="top" wrapText="1"/>
    </xf>
    <xf numFmtId="3" fontId="8" fillId="0" borderId="15" xfId="3" applyNumberFormat="1" applyFont="1" applyFill="1" applyBorder="1" applyAlignment="1">
      <alignment horizontal="center" vertical="center" wrapText="1"/>
    </xf>
    <xf numFmtId="3" fontId="8" fillId="0" borderId="16" xfId="3" applyNumberFormat="1" applyFont="1" applyFill="1" applyBorder="1" applyAlignment="1">
      <alignment horizontal="center" vertical="center" wrapText="1"/>
    </xf>
    <xf numFmtId="3" fontId="8" fillId="0" borderId="17" xfId="3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9" fontId="12" fillId="0" borderId="11" xfId="2" applyNumberFormat="1" applyFont="1" applyFill="1" applyBorder="1" applyAlignment="1">
      <alignment horizontal="center" vertical="center" wrapText="1"/>
    </xf>
    <xf numFmtId="49" fontId="12" fillId="0" borderId="4" xfId="2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5">
    <cellStyle name="Comma" xfId="1" builtinId="3"/>
    <cellStyle name="Normal" xfId="0" builtinId="0"/>
    <cellStyle name="Normal 2" xfId="2"/>
    <cellStyle name="Normal 2 2" xfId="3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DC88"/>
  <sheetViews>
    <sheetView showGridLines="0" zoomScale="85" zoomScaleNormal="85" workbookViewId="0">
      <selection sqref="A1:A5"/>
    </sheetView>
  </sheetViews>
  <sheetFormatPr defaultRowHeight="12.75"/>
  <cols>
    <col min="1" max="1" width="5" style="3" customWidth="1"/>
    <col min="2" max="2" width="47.5703125" style="3" customWidth="1"/>
    <col min="3" max="3" width="15.42578125" style="3" customWidth="1"/>
    <col min="4" max="4" width="15.42578125" style="3" bestFit="1" customWidth="1"/>
    <col min="5" max="62" width="15.42578125" style="3" customWidth="1"/>
    <col min="63" max="63" width="15.140625" style="3" customWidth="1"/>
    <col min="64" max="64" width="16.7109375" style="3" bestFit="1" customWidth="1"/>
    <col min="65" max="65" width="18" style="3" bestFit="1" customWidth="1"/>
    <col min="66" max="66" width="24.85546875" style="3" bestFit="1" customWidth="1"/>
    <col min="67" max="67" width="12.42578125" style="3" bestFit="1" customWidth="1"/>
    <col min="68" max="16384" width="9.140625" style="3"/>
  </cols>
  <sheetData>
    <row r="1" spans="1:107" s="1" customFormat="1" ht="19.5" customHeight="1" thickBot="1">
      <c r="A1" s="86" t="s">
        <v>75</v>
      </c>
      <c r="B1" s="63" t="s">
        <v>28</v>
      </c>
      <c r="C1" s="77" t="s">
        <v>130</v>
      </c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9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</row>
    <row r="2" spans="1:107" s="10" customFormat="1" ht="18.75" customHeight="1" thickBot="1">
      <c r="A2" s="87"/>
      <c r="B2" s="64"/>
      <c r="C2" s="65" t="s">
        <v>27</v>
      </c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7"/>
      <c r="W2" s="65" t="s">
        <v>25</v>
      </c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7"/>
      <c r="AQ2" s="65" t="s">
        <v>26</v>
      </c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7"/>
      <c r="BK2" s="80" t="s">
        <v>23</v>
      </c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</row>
    <row r="3" spans="1:107" s="12" customFormat="1" ht="18.75" thickBot="1">
      <c r="A3" s="87"/>
      <c r="B3" s="64"/>
      <c r="C3" s="71" t="s">
        <v>120</v>
      </c>
      <c r="D3" s="72"/>
      <c r="E3" s="72"/>
      <c r="F3" s="72"/>
      <c r="G3" s="72"/>
      <c r="H3" s="72"/>
      <c r="I3" s="72"/>
      <c r="J3" s="72"/>
      <c r="K3" s="72"/>
      <c r="L3" s="73"/>
      <c r="M3" s="71" t="s">
        <v>121</v>
      </c>
      <c r="N3" s="72"/>
      <c r="O3" s="72"/>
      <c r="P3" s="72"/>
      <c r="Q3" s="72"/>
      <c r="R3" s="72"/>
      <c r="S3" s="72"/>
      <c r="T3" s="72"/>
      <c r="U3" s="72"/>
      <c r="V3" s="73"/>
      <c r="W3" s="71" t="s">
        <v>120</v>
      </c>
      <c r="X3" s="72"/>
      <c r="Y3" s="72"/>
      <c r="Z3" s="72"/>
      <c r="AA3" s="72"/>
      <c r="AB3" s="72"/>
      <c r="AC3" s="72"/>
      <c r="AD3" s="72"/>
      <c r="AE3" s="72"/>
      <c r="AF3" s="73"/>
      <c r="AG3" s="71" t="s">
        <v>121</v>
      </c>
      <c r="AH3" s="72"/>
      <c r="AI3" s="72"/>
      <c r="AJ3" s="72"/>
      <c r="AK3" s="72"/>
      <c r="AL3" s="72"/>
      <c r="AM3" s="72"/>
      <c r="AN3" s="72"/>
      <c r="AO3" s="72"/>
      <c r="AP3" s="73"/>
      <c r="AQ3" s="71" t="s">
        <v>120</v>
      </c>
      <c r="AR3" s="72"/>
      <c r="AS3" s="72"/>
      <c r="AT3" s="72"/>
      <c r="AU3" s="72"/>
      <c r="AV3" s="72"/>
      <c r="AW3" s="72"/>
      <c r="AX3" s="72"/>
      <c r="AY3" s="72"/>
      <c r="AZ3" s="73"/>
      <c r="BA3" s="71" t="s">
        <v>121</v>
      </c>
      <c r="BB3" s="72"/>
      <c r="BC3" s="72"/>
      <c r="BD3" s="72"/>
      <c r="BE3" s="72"/>
      <c r="BF3" s="72"/>
      <c r="BG3" s="72"/>
      <c r="BH3" s="72"/>
      <c r="BI3" s="72"/>
      <c r="BJ3" s="73"/>
      <c r="BK3" s="8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</row>
    <row r="4" spans="1:107" s="12" customFormat="1" ht="18">
      <c r="A4" s="87"/>
      <c r="B4" s="64"/>
      <c r="C4" s="68" t="s">
        <v>34</v>
      </c>
      <c r="D4" s="69"/>
      <c r="E4" s="69"/>
      <c r="F4" s="69"/>
      <c r="G4" s="70"/>
      <c r="H4" s="68" t="s">
        <v>35</v>
      </c>
      <c r="I4" s="69"/>
      <c r="J4" s="69"/>
      <c r="K4" s="69"/>
      <c r="L4" s="70"/>
      <c r="M4" s="68" t="s">
        <v>34</v>
      </c>
      <c r="N4" s="69"/>
      <c r="O4" s="69"/>
      <c r="P4" s="69"/>
      <c r="Q4" s="70"/>
      <c r="R4" s="68" t="s">
        <v>35</v>
      </c>
      <c r="S4" s="69"/>
      <c r="T4" s="69"/>
      <c r="U4" s="69"/>
      <c r="V4" s="70"/>
      <c r="W4" s="68" t="s">
        <v>34</v>
      </c>
      <c r="X4" s="69"/>
      <c r="Y4" s="69"/>
      <c r="Z4" s="69"/>
      <c r="AA4" s="70"/>
      <c r="AB4" s="68" t="s">
        <v>35</v>
      </c>
      <c r="AC4" s="69"/>
      <c r="AD4" s="69"/>
      <c r="AE4" s="69"/>
      <c r="AF4" s="70"/>
      <c r="AG4" s="68" t="s">
        <v>34</v>
      </c>
      <c r="AH4" s="69"/>
      <c r="AI4" s="69"/>
      <c r="AJ4" s="69"/>
      <c r="AK4" s="70"/>
      <c r="AL4" s="68" t="s">
        <v>35</v>
      </c>
      <c r="AM4" s="69"/>
      <c r="AN4" s="69"/>
      <c r="AO4" s="69"/>
      <c r="AP4" s="70"/>
      <c r="AQ4" s="68" t="s">
        <v>34</v>
      </c>
      <c r="AR4" s="69"/>
      <c r="AS4" s="69"/>
      <c r="AT4" s="69"/>
      <c r="AU4" s="70"/>
      <c r="AV4" s="68" t="s">
        <v>35</v>
      </c>
      <c r="AW4" s="69"/>
      <c r="AX4" s="69"/>
      <c r="AY4" s="69"/>
      <c r="AZ4" s="70"/>
      <c r="BA4" s="68" t="s">
        <v>34</v>
      </c>
      <c r="BB4" s="69"/>
      <c r="BC4" s="69"/>
      <c r="BD4" s="69"/>
      <c r="BE4" s="70"/>
      <c r="BF4" s="68" t="s">
        <v>35</v>
      </c>
      <c r="BG4" s="69"/>
      <c r="BH4" s="69"/>
      <c r="BI4" s="69"/>
      <c r="BJ4" s="70"/>
      <c r="BK4" s="8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</row>
    <row r="5" spans="1:107" s="8" customFormat="1" ht="15" customHeight="1">
      <c r="A5" s="87"/>
      <c r="B5" s="64"/>
      <c r="C5" s="14">
        <v>1</v>
      </c>
      <c r="D5" s="13">
        <v>2</v>
      </c>
      <c r="E5" s="13">
        <v>3</v>
      </c>
      <c r="F5" s="13">
        <v>4</v>
      </c>
      <c r="G5" s="15">
        <v>5</v>
      </c>
      <c r="H5" s="14">
        <v>1</v>
      </c>
      <c r="I5" s="13">
        <v>2</v>
      </c>
      <c r="J5" s="13">
        <v>3</v>
      </c>
      <c r="K5" s="13">
        <v>4</v>
      </c>
      <c r="L5" s="15">
        <v>5</v>
      </c>
      <c r="M5" s="14">
        <v>1</v>
      </c>
      <c r="N5" s="13">
        <v>2</v>
      </c>
      <c r="O5" s="13">
        <v>3</v>
      </c>
      <c r="P5" s="13">
        <v>4</v>
      </c>
      <c r="Q5" s="15">
        <v>5</v>
      </c>
      <c r="R5" s="14">
        <v>1</v>
      </c>
      <c r="S5" s="13">
        <v>2</v>
      </c>
      <c r="T5" s="13">
        <v>3</v>
      </c>
      <c r="U5" s="13">
        <v>4</v>
      </c>
      <c r="V5" s="15">
        <v>5</v>
      </c>
      <c r="W5" s="14">
        <v>1</v>
      </c>
      <c r="X5" s="13">
        <v>2</v>
      </c>
      <c r="Y5" s="13">
        <v>3</v>
      </c>
      <c r="Z5" s="13">
        <v>4</v>
      </c>
      <c r="AA5" s="15">
        <v>5</v>
      </c>
      <c r="AB5" s="14">
        <v>1</v>
      </c>
      <c r="AC5" s="13">
        <v>2</v>
      </c>
      <c r="AD5" s="13">
        <v>3</v>
      </c>
      <c r="AE5" s="13">
        <v>4</v>
      </c>
      <c r="AF5" s="15">
        <v>5</v>
      </c>
      <c r="AG5" s="14">
        <v>1</v>
      </c>
      <c r="AH5" s="13">
        <v>2</v>
      </c>
      <c r="AI5" s="13">
        <v>3</v>
      </c>
      <c r="AJ5" s="13">
        <v>4</v>
      </c>
      <c r="AK5" s="15">
        <v>5</v>
      </c>
      <c r="AL5" s="14">
        <v>1</v>
      </c>
      <c r="AM5" s="13">
        <v>2</v>
      </c>
      <c r="AN5" s="13">
        <v>3</v>
      </c>
      <c r="AO5" s="13">
        <v>4</v>
      </c>
      <c r="AP5" s="15">
        <v>5</v>
      </c>
      <c r="AQ5" s="14">
        <v>1</v>
      </c>
      <c r="AR5" s="13">
        <v>2</v>
      </c>
      <c r="AS5" s="13">
        <v>3</v>
      </c>
      <c r="AT5" s="13">
        <v>4</v>
      </c>
      <c r="AU5" s="15">
        <v>5</v>
      </c>
      <c r="AV5" s="14">
        <v>1</v>
      </c>
      <c r="AW5" s="13">
        <v>2</v>
      </c>
      <c r="AX5" s="13">
        <v>3</v>
      </c>
      <c r="AY5" s="13">
        <v>4</v>
      </c>
      <c r="AZ5" s="15">
        <v>5</v>
      </c>
      <c r="BA5" s="14">
        <v>1</v>
      </c>
      <c r="BB5" s="13">
        <v>2</v>
      </c>
      <c r="BC5" s="13">
        <v>3</v>
      </c>
      <c r="BD5" s="13">
        <v>4</v>
      </c>
      <c r="BE5" s="15">
        <v>5</v>
      </c>
      <c r="BF5" s="14">
        <v>1</v>
      </c>
      <c r="BG5" s="13">
        <v>2</v>
      </c>
      <c r="BH5" s="13">
        <v>3</v>
      </c>
      <c r="BI5" s="13">
        <v>4</v>
      </c>
      <c r="BJ5" s="15">
        <v>5</v>
      </c>
      <c r="BK5" s="82"/>
      <c r="BL5" s="5"/>
      <c r="BM5" s="5"/>
      <c r="BN5" s="5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</row>
    <row r="6" spans="1:107">
      <c r="A6" s="16" t="s">
        <v>0</v>
      </c>
      <c r="B6" s="19" t="s">
        <v>6</v>
      </c>
      <c r="C6" s="74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6"/>
    </row>
    <row r="7" spans="1:107">
      <c r="A7" s="16" t="s">
        <v>76</v>
      </c>
      <c r="B7" s="19" t="s">
        <v>12</v>
      </c>
      <c r="C7" s="74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6"/>
    </row>
    <row r="8" spans="1:107">
      <c r="A8" s="16"/>
      <c r="B8" s="29" t="s">
        <v>101</v>
      </c>
      <c r="C8" s="35">
        <v>0</v>
      </c>
      <c r="D8" s="35">
        <v>207.80513648567688</v>
      </c>
      <c r="E8" s="35">
        <v>0</v>
      </c>
      <c r="F8" s="35">
        <v>0</v>
      </c>
      <c r="G8" s="35">
        <v>0</v>
      </c>
      <c r="H8" s="35">
        <v>4.2618547431380973</v>
      </c>
      <c r="I8" s="35">
        <v>363.06967898141636</v>
      </c>
      <c r="J8" s="35">
        <v>286.04207226286985</v>
      </c>
      <c r="K8" s="35">
        <v>0</v>
      </c>
      <c r="L8" s="35">
        <v>81.933168538504844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2.6284523762361021</v>
      </c>
      <c r="S8" s="35">
        <v>505.99226756962463</v>
      </c>
      <c r="T8" s="35">
        <v>162.29660961470762</v>
      </c>
      <c r="U8" s="35">
        <v>0</v>
      </c>
      <c r="V8" s="35">
        <v>9.6064455123495005</v>
      </c>
      <c r="W8" s="35">
        <v>0</v>
      </c>
      <c r="X8" s="35">
        <v>0</v>
      </c>
      <c r="Y8" s="35">
        <v>0</v>
      </c>
      <c r="Z8" s="35">
        <v>0</v>
      </c>
      <c r="AA8" s="35">
        <v>0</v>
      </c>
      <c r="AB8" s="35">
        <v>3.3777401621424001</v>
      </c>
      <c r="AC8" s="35">
        <v>84.153892613865025</v>
      </c>
      <c r="AD8" s="35">
        <v>11.578765950935198</v>
      </c>
      <c r="AE8" s="35">
        <v>0</v>
      </c>
      <c r="AF8" s="35">
        <v>100.91356957172002</v>
      </c>
      <c r="AG8" s="35">
        <v>0</v>
      </c>
      <c r="AH8" s="35">
        <v>0</v>
      </c>
      <c r="AI8" s="35">
        <v>0</v>
      </c>
      <c r="AJ8" s="35">
        <v>0</v>
      </c>
      <c r="AK8" s="35">
        <v>0</v>
      </c>
      <c r="AL8" s="35">
        <v>3.5794424668463991</v>
      </c>
      <c r="AM8" s="35">
        <v>42.435092729319905</v>
      </c>
      <c r="AN8" s="35">
        <v>337.34225923386902</v>
      </c>
      <c r="AO8" s="35">
        <v>0</v>
      </c>
      <c r="AP8" s="35">
        <v>35.72565700285223</v>
      </c>
      <c r="AQ8" s="35">
        <v>0</v>
      </c>
      <c r="AR8" s="35">
        <v>0</v>
      </c>
      <c r="AS8" s="35">
        <v>0</v>
      </c>
      <c r="AT8" s="35">
        <v>0</v>
      </c>
      <c r="AU8" s="35">
        <v>0</v>
      </c>
      <c r="AV8" s="35">
        <v>5.5533870657477085</v>
      </c>
      <c r="AW8" s="35">
        <v>41.77925019977139</v>
      </c>
      <c r="AX8" s="35">
        <v>4.1852713648063</v>
      </c>
      <c r="AY8" s="35">
        <v>0</v>
      </c>
      <c r="AZ8" s="35">
        <v>37.27063842789488</v>
      </c>
      <c r="BA8" s="35">
        <v>0</v>
      </c>
      <c r="BB8" s="35">
        <v>0</v>
      </c>
      <c r="BC8" s="35">
        <v>0</v>
      </c>
      <c r="BD8" s="35">
        <v>0</v>
      </c>
      <c r="BE8" s="35">
        <v>0</v>
      </c>
      <c r="BF8" s="35">
        <v>1.4698256992124983</v>
      </c>
      <c r="BG8" s="35">
        <v>0.81969117129000002</v>
      </c>
      <c r="BH8" s="35">
        <v>16.941805662483599</v>
      </c>
      <c r="BI8" s="35">
        <v>0</v>
      </c>
      <c r="BJ8" s="35">
        <v>1.8859393745464001</v>
      </c>
      <c r="BK8" s="36">
        <f>SUM(C8:BJ8)</f>
        <v>2352.6479147818263</v>
      </c>
    </row>
    <row r="9" spans="1:107">
      <c r="A9" s="16"/>
      <c r="B9" s="21" t="s">
        <v>85</v>
      </c>
      <c r="C9" s="33">
        <f t="shared" ref="C9:BJ9" si="0">SUM(C8)</f>
        <v>0</v>
      </c>
      <c r="D9" s="33">
        <f t="shared" si="0"/>
        <v>207.80513648567688</v>
      </c>
      <c r="E9" s="33">
        <f t="shared" si="0"/>
        <v>0</v>
      </c>
      <c r="F9" s="33">
        <f t="shared" si="0"/>
        <v>0</v>
      </c>
      <c r="G9" s="33">
        <f t="shared" si="0"/>
        <v>0</v>
      </c>
      <c r="H9" s="33">
        <f t="shared" si="0"/>
        <v>4.2618547431380973</v>
      </c>
      <c r="I9" s="33">
        <f t="shared" si="0"/>
        <v>363.06967898141636</v>
      </c>
      <c r="J9" s="33">
        <f t="shared" si="0"/>
        <v>286.04207226286985</v>
      </c>
      <c r="K9" s="33">
        <f t="shared" si="0"/>
        <v>0</v>
      </c>
      <c r="L9" s="33">
        <f t="shared" si="0"/>
        <v>81.933168538504844</v>
      </c>
      <c r="M9" s="33">
        <f t="shared" si="0"/>
        <v>0</v>
      </c>
      <c r="N9" s="33">
        <f t="shared" si="0"/>
        <v>0</v>
      </c>
      <c r="O9" s="33">
        <f t="shared" si="0"/>
        <v>0</v>
      </c>
      <c r="P9" s="33">
        <f t="shared" si="0"/>
        <v>0</v>
      </c>
      <c r="Q9" s="33">
        <f t="shared" si="0"/>
        <v>0</v>
      </c>
      <c r="R9" s="33">
        <f t="shared" si="0"/>
        <v>2.6284523762361021</v>
      </c>
      <c r="S9" s="33">
        <f t="shared" si="0"/>
        <v>505.99226756962463</v>
      </c>
      <c r="T9" s="33">
        <f t="shared" si="0"/>
        <v>162.29660961470762</v>
      </c>
      <c r="U9" s="33">
        <f t="shared" si="0"/>
        <v>0</v>
      </c>
      <c r="V9" s="33">
        <f t="shared" si="0"/>
        <v>9.6064455123495005</v>
      </c>
      <c r="W9" s="33">
        <f t="shared" si="0"/>
        <v>0</v>
      </c>
      <c r="X9" s="33">
        <f t="shared" si="0"/>
        <v>0</v>
      </c>
      <c r="Y9" s="33">
        <f t="shared" si="0"/>
        <v>0</v>
      </c>
      <c r="Z9" s="33">
        <f t="shared" si="0"/>
        <v>0</v>
      </c>
      <c r="AA9" s="33">
        <f t="shared" si="0"/>
        <v>0</v>
      </c>
      <c r="AB9" s="33">
        <f t="shared" si="0"/>
        <v>3.3777401621424001</v>
      </c>
      <c r="AC9" s="33">
        <f t="shared" si="0"/>
        <v>84.153892613865025</v>
      </c>
      <c r="AD9" s="33">
        <f t="shared" si="0"/>
        <v>11.578765950935198</v>
      </c>
      <c r="AE9" s="33">
        <f t="shared" si="0"/>
        <v>0</v>
      </c>
      <c r="AF9" s="33">
        <f t="shared" si="0"/>
        <v>100.91356957172002</v>
      </c>
      <c r="AG9" s="33">
        <f t="shared" si="0"/>
        <v>0</v>
      </c>
      <c r="AH9" s="33">
        <f t="shared" si="0"/>
        <v>0</v>
      </c>
      <c r="AI9" s="33">
        <f t="shared" si="0"/>
        <v>0</v>
      </c>
      <c r="AJ9" s="33">
        <f t="shared" si="0"/>
        <v>0</v>
      </c>
      <c r="AK9" s="33">
        <f t="shared" si="0"/>
        <v>0</v>
      </c>
      <c r="AL9" s="33">
        <f t="shared" si="0"/>
        <v>3.5794424668463991</v>
      </c>
      <c r="AM9" s="33">
        <f t="shared" si="0"/>
        <v>42.435092729319905</v>
      </c>
      <c r="AN9" s="33">
        <f t="shared" si="0"/>
        <v>337.34225923386902</v>
      </c>
      <c r="AO9" s="33">
        <f t="shared" si="0"/>
        <v>0</v>
      </c>
      <c r="AP9" s="33">
        <f t="shared" si="0"/>
        <v>35.72565700285223</v>
      </c>
      <c r="AQ9" s="33">
        <f t="shared" si="0"/>
        <v>0</v>
      </c>
      <c r="AR9" s="33">
        <f t="shared" si="0"/>
        <v>0</v>
      </c>
      <c r="AS9" s="33">
        <f t="shared" si="0"/>
        <v>0</v>
      </c>
      <c r="AT9" s="33">
        <f t="shared" si="0"/>
        <v>0</v>
      </c>
      <c r="AU9" s="33">
        <f t="shared" si="0"/>
        <v>0</v>
      </c>
      <c r="AV9" s="33">
        <f>(SUM(AV8))</f>
        <v>5.5533870657477085</v>
      </c>
      <c r="AW9" s="33">
        <f>(SUM(AW8))</f>
        <v>41.77925019977139</v>
      </c>
      <c r="AX9" s="33">
        <f t="shared" si="0"/>
        <v>4.1852713648063</v>
      </c>
      <c r="AY9" s="33">
        <f t="shared" si="0"/>
        <v>0</v>
      </c>
      <c r="AZ9" s="33">
        <f t="shared" si="0"/>
        <v>37.27063842789488</v>
      </c>
      <c r="BA9" s="33">
        <f t="shared" si="0"/>
        <v>0</v>
      </c>
      <c r="BB9" s="33">
        <f t="shared" si="0"/>
        <v>0</v>
      </c>
      <c r="BC9" s="33">
        <f t="shared" si="0"/>
        <v>0</v>
      </c>
      <c r="BD9" s="33">
        <f t="shared" si="0"/>
        <v>0</v>
      </c>
      <c r="BE9" s="33">
        <f t="shared" si="0"/>
        <v>0</v>
      </c>
      <c r="BF9" s="33">
        <f t="shared" si="0"/>
        <v>1.4698256992124983</v>
      </c>
      <c r="BG9" s="33">
        <f t="shared" si="0"/>
        <v>0.81969117129000002</v>
      </c>
      <c r="BH9" s="33">
        <f t="shared" si="0"/>
        <v>16.941805662483599</v>
      </c>
      <c r="BI9" s="33">
        <f t="shared" si="0"/>
        <v>0</v>
      </c>
      <c r="BJ9" s="33">
        <f t="shared" si="0"/>
        <v>1.8859393745464001</v>
      </c>
      <c r="BK9" s="31">
        <f>SUM(BK8)</f>
        <v>2352.6479147818263</v>
      </c>
    </row>
    <row r="10" spans="1:107">
      <c r="A10" s="16" t="s">
        <v>77</v>
      </c>
      <c r="B10" s="20" t="s">
        <v>3</v>
      </c>
      <c r="C10" s="74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6"/>
    </row>
    <row r="11" spans="1:107">
      <c r="A11" s="16"/>
      <c r="B11" s="29" t="s">
        <v>102</v>
      </c>
      <c r="C11" s="35">
        <v>0</v>
      </c>
      <c r="D11" s="35">
        <v>0.69162415967739999</v>
      </c>
      <c r="E11" s="35">
        <v>0</v>
      </c>
      <c r="F11" s="35">
        <v>0</v>
      </c>
      <c r="G11" s="35">
        <v>0</v>
      </c>
      <c r="H11" s="35">
        <v>0.14650179141810007</v>
      </c>
      <c r="I11" s="35">
        <v>5.2097425612800001E-2</v>
      </c>
      <c r="J11" s="35">
        <v>3.20622955483E-2</v>
      </c>
      <c r="K11" s="35">
        <v>0</v>
      </c>
      <c r="L11" s="35">
        <v>4.4963729236449002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0.18384617932040001</v>
      </c>
      <c r="S11" s="35">
        <v>5.0026216258000002E-2</v>
      </c>
      <c r="T11" s="35">
        <v>0</v>
      </c>
      <c r="U11" s="35">
        <v>0</v>
      </c>
      <c r="V11" s="35">
        <v>0.37946753474170003</v>
      </c>
      <c r="W11" s="35">
        <v>0</v>
      </c>
      <c r="X11" s="35">
        <v>0</v>
      </c>
      <c r="Y11" s="35">
        <v>0</v>
      </c>
      <c r="Z11" s="35">
        <v>0</v>
      </c>
      <c r="AA11" s="35">
        <v>0</v>
      </c>
      <c r="AB11" s="35">
        <v>0.90831410460679973</v>
      </c>
      <c r="AC11" s="35">
        <v>0.23373755680630001</v>
      </c>
      <c r="AD11" s="35">
        <v>0</v>
      </c>
      <c r="AE11" s="35">
        <v>0</v>
      </c>
      <c r="AF11" s="35">
        <v>1.5818914007728</v>
      </c>
      <c r="AG11" s="35">
        <v>0</v>
      </c>
      <c r="AH11" s="35">
        <v>0</v>
      </c>
      <c r="AI11" s="35">
        <v>0</v>
      </c>
      <c r="AJ11" s="35">
        <v>0</v>
      </c>
      <c r="AK11" s="35">
        <v>0</v>
      </c>
      <c r="AL11" s="35">
        <v>0.7919829197989996</v>
      </c>
      <c r="AM11" s="35">
        <v>0</v>
      </c>
      <c r="AN11" s="35">
        <v>0.23267110609670003</v>
      </c>
      <c r="AO11" s="35">
        <v>0</v>
      </c>
      <c r="AP11" s="35">
        <v>0.95998673093469977</v>
      </c>
      <c r="AQ11" s="35">
        <v>0</v>
      </c>
      <c r="AR11" s="35">
        <v>0</v>
      </c>
      <c r="AS11" s="35">
        <v>0</v>
      </c>
      <c r="AT11" s="35">
        <v>0</v>
      </c>
      <c r="AU11" s="35">
        <v>0</v>
      </c>
      <c r="AV11" s="35">
        <v>0.20733468019129997</v>
      </c>
      <c r="AW11" s="35">
        <v>3.0912568513222003</v>
      </c>
      <c r="AX11" s="35">
        <v>6.6853924213867995</v>
      </c>
      <c r="AY11" s="35">
        <v>0</v>
      </c>
      <c r="AZ11" s="35">
        <v>0.23641572122560003</v>
      </c>
      <c r="BA11" s="35">
        <v>0</v>
      </c>
      <c r="BB11" s="35">
        <v>0</v>
      </c>
      <c r="BC11" s="35">
        <v>0</v>
      </c>
      <c r="BD11" s="35">
        <v>0</v>
      </c>
      <c r="BE11" s="35">
        <v>0</v>
      </c>
      <c r="BF11" s="35">
        <v>0.10300402190199999</v>
      </c>
      <c r="BG11" s="35">
        <v>4.81287959031E-2</v>
      </c>
      <c r="BH11" s="35">
        <v>0</v>
      </c>
      <c r="BI11" s="35">
        <v>0</v>
      </c>
      <c r="BJ11" s="35">
        <v>8.9957276677199993E-2</v>
      </c>
      <c r="BK11" s="36">
        <f>SUM(C11:BJ11)</f>
        <v>21.2020721138461</v>
      </c>
      <c r="BL11" s="37"/>
      <c r="BO11" s="37"/>
    </row>
    <row r="12" spans="1:107">
      <c r="A12" s="16"/>
      <c r="B12" s="21" t="s">
        <v>86</v>
      </c>
      <c r="C12" s="33">
        <f t="shared" ref="C12:BJ12" si="1">SUM(C11)</f>
        <v>0</v>
      </c>
      <c r="D12" s="33">
        <f t="shared" si="1"/>
        <v>0.69162415967739999</v>
      </c>
      <c r="E12" s="33">
        <f t="shared" si="1"/>
        <v>0</v>
      </c>
      <c r="F12" s="33">
        <f t="shared" si="1"/>
        <v>0</v>
      </c>
      <c r="G12" s="33">
        <f t="shared" si="1"/>
        <v>0</v>
      </c>
      <c r="H12" s="33">
        <f t="shared" si="1"/>
        <v>0.14650179141810007</v>
      </c>
      <c r="I12" s="33">
        <f t="shared" si="1"/>
        <v>5.2097425612800001E-2</v>
      </c>
      <c r="J12" s="33">
        <f t="shared" si="1"/>
        <v>3.20622955483E-2</v>
      </c>
      <c r="K12" s="33">
        <f t="shared" si="1"/>
        <v>0</v>
      </c>
      <c r="L12" s="33">
        <f t="shared" si="1"/>
        <v>4.4963729236449002</v>
      </c>
      <c r="M12" s="33">
        <f t="shared" si="1"/>
        <v>0</v>
      </c>
      <c r="N12" s="33">
        <f t="shared" si="1"/>
        <v>0</v>
      </c>
      <c r="O12" s="33">
        <f t="shared" si="1"/>
        <v>0</v>
      </c>
      <c r="P12" s="33">
        <f t="shared" si="1"/>
        <v>0</v>
      </c>
      <c r="Q12" s="33">
        <f t="shared" si="1"/>
        <v>0</v>
      </c>
      <c r="R12" s="33">
        <f t="shared" si="1"/>
        <v>0.18384617932040001</v>
      </c>
      <c r="S12" s="33">
        <f t="shared" si="1"/>
        <v>5.0026216258000002E-2</v>
      </c>
      <c r="T12" s="33">
        <f t="shared" si="1"/>
        <v>0</v>
      </c>
      <c r="U12" s="33">
        <f t="shared" si="1"/>
        <v>0</v>
      </c>
      <c r="V12" s="33">
        <f t="shared" si="1"/>
        <v>0.37946753474170003</v>
      </c>
      <c r="W12" s="33">
        <f t="shared" si="1"/>
        <v>0</v>
      </c>
      <c r="X12" s="33">
        <f t="shared" si="1"/>
        <v>0</v>
      </c>
      <c r="Y12" s="33">
        <f t="shared" si="1"/>
        <v>0</v>
      </c>
      <c r="Z12" s="33">
        <f t="shared" si="1"/>
        <v>0</v>
      </c>
      <c r="AA12" s="33">
        <f t="shared" si="1"/>
        <v>0</v>
      </c>
      <c r="AB12" s="33">
        <f t="shared" si="1"/>
        <v>0.90831410460679973</v>
      </c>
      <c r="AC12" s="33">
        <f t="shared" si="1"/>
        <v>0.23373755680630001</v>
      </c>
      <c r="AD12" s="33">
        <f t="shared" si="1"/>
        <v>0</v>
      </c>
      <c r="AE12" s="33">
        <f t="shared" si="1"/>
        <v>0</v>
      </c>
      <c r="AF12" s="33">
        <f t="shared" si="1"/>
        <v>1.5818914007728</v>
      </c>
      <c r="AG12" s="33">
        <f t="shared" si="1"/>
        <v>0</v>
      </c>
      <c r="AH12" s="33">
        <f t="shared" si="1"/>
        <v>0</v>
      </c>
      <c r="AI12" s="33">
        <f t="shared" si="1"/>
        <v>0</v>
      </c>
      <c r="AJ12" s="33">
        <f t="shared" si="1"/>
        <v>0</v>
      </c>
      <c r="AK12" s="33">
        <f t="shared" si="1"/>
        <v>0</v>
      </c>
      <c r="AL12" s="33">
        <f t="shared" si="1"/>
        <v>0.7919829197989996</v>
      </c>
      <c r="AM12" s="33">
        <f t="shared" si="1"/>
        <v>0</v>
      </c>
      <c r="AN12" s="33">
        <f t="shared" si="1"/>
        <v>0.23267110609670003</v>
      </c>
      <c r="AO12" s="33">
        <f t="shared" si="1"/>
        <v>0</v>
      </c>
      <c r="AP12" s="33">
        <f t="shared" si="1"/>
        <v>0.95998673093469977</v>
      </c>
      <c r="AQ12" s="33">
        <f t="shared" si="1"/>
        <v>0</v>
      </c>
      <c r="AR12" s="33">
        <f t="shared" si="1"/>
        <v>0</v>
      </c>
      <c r="AS12" s="33">
        <f t="shared" si="1"/>
        <v>0</v>
      </c>
      <c r="AT12" s="33">
        <f t="shared" si="1"/>
        <v>0</v>
      </c>
      <c r="AU12" s="33">
        <f t="shared" si="1"/>
        <v>0</v>
      </c>
      <c r="AV12" s="33">
        <f>(SUM(AV11))</f>
        <v>0.20733468019129997</v>
      </c>
      <c r="AW12" s="33">
        <f>(SUM(AW11))</f>
        <v>3.0912568513222003</v>
      </c>
      <c r="AX12" s="33">
        <f t="shared" si="1"/>
        <v>6.6853924213867995</v>
      </c>
      <c r="AY12" s="33">
        <f t="shared" si="1"/>
        <v>0</v>
      </c>
      <c r="AZ12" s="33">
        <f t="shared" si="1"/>
        <v>0.23641572122560003</v>
      </c>
      <c r="BA12" s="33">
        <f t="shared" si="1"/>
        <v>0</v>
      </c>
      <c r="BB12" s="33">
        <f t="shared" si="1"/>
        <v>0</v>
      </c>
      <c r="BC12" s="33">
        <f t="shared" si="1"/>
        <v>0</v>
      </c>
      <c r="BD12" s="33">
        <f t="shared" si="1"/>
        <v>0</v>
      </c>
      <c r="BE12" s="33">
        <f t="shared" si="1"/>
        <v>0</v>
      </c>
      <c r="BF12" s="33">
        <f t="shared" si="1"/>
        <v>0.10300402190199999</v>
      </c>
      <c r="BG12" s="33">
        <f t="shared" si="1"/>
        <v>4.81287959031E-2</v>
      </c>
      <c r="BH12" s="33">
        <f t="shared" si="1"/>
        <v>0</v>
      </c>
      <c r="BI12" s="33">
        <f t="shared" si="1"/>
        <v>0</v>
      </c>
      <c r="BJ12" s="33">
        <f t="shared" si="1"/>
        <v>8.9957276677199993E-2</v>
      </c>
      <c r="BK12" s="34">
        <f>SUM(BK11)</f>
        <v>21.2020721138461</v>
      </c>
    </row>
    <row r="13" spans="1:107">
      <c r="A13" s="16" t="s">
        <v>78</v>
      </c>
      <c r="B13" s="20" t="s">
        <v>10</v>
      </c>
      <c r="C13" s="74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6"/>
    </row>
    <row r="14" spans="1:107">
      <c r="A14" s="16"/>
      <c r="B14" s="21" t="s">
        <v>36</v>
      </c>
      <c r="C14" s="35">
        <v>0</v>
      </c>
      <c r="D14" s="35">
        <v>0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35">
        <v>0</v>
      </c>
      <c r="AD14" s="35">
        <v>0</v>
      </c>
      <c r="AE14" s="35">
        <v>0</v>
      </c>
      <c r="AF14" s="35">
        <v>0</v>
      </c>
      <c r="AG14" s="35">
        <v>0</v>
      </c>
      <c r="AH14" s="35">
        <v>0</v>
      </c>
      <c r="AI14" s="35">
        <v>0</v>
      </c>
      <c r="AJ14" s="35">
        <v>0</v>
      </c>
      <c r="AK14" s="35">
        <v>0</v>
      </c>
      <c r="AL14" s="35">
        <v>0</v>
      </c>
      <c r="AM14" s="35">
        <v>0</v>
      </c>
      <c r="AN14" s="35">
        <v>0</v>
      </c>
      <c r="AO14" s="35">
        <v>0</v>
      </c>
      <c r="AP14" s="35">
        <v>0</v>
      </c>
      <c r="AQ14" s="35">
        <v>0</v>
      </c>
      <c r="AR14" s="35">
        <v>0</v>
      </c>
      <c r="AS14" s="35">
        <v>0</v>
      </c>
      <c r="AT14" s="35">
        <v>0</v>
      </c>
      <c r="AU14" s="35">
        <v>0</v>
      </c>
      <c r="AV14" s="35">
        <v>0</v>
      </c>
      <c r="AW14" s="35">
        <v>0</v>
      </c>
      <c r="AX14" s="35">
        <v>0</v>
      </c>
      <c r="AY14" s="35">
        <v>0</v>
      </c>
      <c r="AZ14" s="35">
        <v>0</v>
      </c>
      <c r="BA14" s="35">
        <v>0</v>
      </c>
      <c r="BB14" s="35">
        <v>0</v>
      </c>
      <c r="BC14" s="35">
        <v>0</v>
      </c>
      <c r="BD14" s="35">
        <v>0</v>
      </c>
      <c r="BE14" s="35">
        <v>0</v>
      </c>
      <c r="BF14" s="35">
        <v>0</v>
      </c>
      <c r="BG14" s="35">
        <v>0</v>
      </c>
      <c r="BH14" s="35">
        <v>0</v>
      </c>
      <c r="BI14" s="35">
        <v>0</v>
      </c>
      <c r="BJ14" s="35">
        <v>0</v>
      </c>
      <c r="BK14" s="36">
        <f t="shared" ref="BK14" si="2">SUM(C14:BJ14)</f>
        <v>0</v>
      </c>
    </row>
    <row r="15" spans="1:107">
      <c r="A15" s="16"/>
      <c r="B15" s="21" t="s">
        <v>93</v>
      </c>
      <c r="C15" s="34">
        <f t="shared" ref="C15:AH15" si="3">SUM(C14:C14)</f>
        <v>0</v>
      </c>
      <c r="D15" s="34">
        <f t="shared" si="3"/>
        <v>0</v>
      </c>
      <c r="E15" s="34">
        <f t="shared" si="3"/>
        <v>0</v>
      </c>
      <c r="F15" s="34">
        <f t="shared" si="3"/>
        <v>0</v>
      </c>
      <c r="G15" s="34">
        <f t="shared" si="3"/>
        <v>0</v>
      </c>
      <c r="H15" s="34">
        <f t="shared" si="3"/>
        <v>0</v>
      </c>
      <c r="I15" s="34">
        <f t="shared" si="3"/>
        <v>0</v>
      </c>
      <c r="J15" s="34">
        <f t="shared" si="3"/>
        <v>0</v>
      </c>
      <c r="K15" s="34">
        <f t="shared" si="3"/>
        <v>0</v>
      </c>
      <c r="L15" s="34">
        <f t="shared" si="3"/>
        <v>0</v>
      </c>
      <c r="M15" s="34">
        <f t="shared" si="3"/>
        <v>0</v>
      </c>
      <c r="N15" s="34">
        <f t="shared" si="3"/>
        <v>0</v>
      </c>
      <c r="O15" s="34">
        <f t="shared" si="3"/>
        <v>0</v>
      </c>
      <c r="P15" s="34">
        <f t="shared" si="3"/>
        <v>0</v>
      </c>
      <c r="Q15" s="34">
        <f t="shared" si="3"/>
        <v>0</v>
      </c>
      <c r="R15" s="34">
        <f t="shared" si="3"/>
        <v>0</v>
      </c>
      <c r="S15" s="34">
        <f t="shared" si="3"/>
        <v>0</v>
      </c>
      <c r="T15" s="34">
        <f t="shared" si="3"/>
        <v>0</v>
      </c>
      <c r="U15" s="34">
        <f t="shared" si="3"/>
        <v>0</v>
      </c>
      <c r="V15" s="34">
        <f t="shared" si="3"/>
        <v>0</v>
      </c>
      <c r="W15" s="34">
        <f t="shared" si="3"/>
        <v>0</v>
      </c>
      <c r="X15" s="34">
        <f t="shared" si="3"/>
        <v>0</v>
      </c>
      <c r="Y15" s="34">
        <f t="shared" si="3"/>
        <v>0</v>
      </c>
      <c r="Z15" s="34">
        <f t="shared" si="3"/>
        <v>0</v>
      </c>
      <c r="AA15" s="34">
        <f t="shared" si="3"/>
        <v>0</v>
      </c>
      <c r="AB15" s="34">
        <f t="shared" si="3"/>
        <v>0</v>
      </c>
      <c r="AC15" s="34">
        <f t="shared" si="3"/>
        <v>0</v>
      </c>
      <c r="AD15" s="34">
        <f t="shared" si="3"/>
        <v>0</v>
      </c>
      <c r="AE15" s="34">
        <f t="shared" si="3"/>
        <v>0</v>
      </c>
      <c r="AF15" s="34">
        <f t="shared" si="3"/>
        <v>0</v>
      </c>
      <c r="AG15" s="34">
        <f t="shared" si="3"/>
        <v>0</v>
      </c>
      <c r="AH15" s="34">
        <f t="shared" si="3"/>
        <v>0</v>
      </c>
      <c r="AI15" s="34">
        <f t="shared" ref="AI15:BK15" si="4">SUM(AI14:AI14)</f>
        <v>0</v>
      </c>
      <c r="AJ15" s="34">
        <f t="shared" si="4"/>
        <v>0</v>
      </c>
      <c r="AK15" s="34">
        <f t="shared" si="4"/>
        <v>0</v>
      </c>
      <c r="AL15" s="34">
        <f t="shared" si="4"/>
        <v>0</v>
      </c>
      <c r="AM15" s="34">
        <f t="shared" si="4"/>
        <v>0</v>
      </c>
      <c r="AN15" s="34">
        <f t="shared" si="4"/>
        <v>0</v>
      </c>
      <c r="AO15" s="34">
        <f t="shared" si="4"/>
        <v>0</v>
      </c>
      <c r="AP15" s="34">
        <f t="shared" si="4"/>
        <v>0</v>
      </c>
      <c r="AQ15" s="34">
        <f t="shared" si="4"/>
        <v>0</v>
      </c>
      <c r="AR15" s="34">
        <f t="shared" si="4"/>
        <v>0</v>
      </c>
      <c r="AS15" s="34">
        <f t="shared" si="4"/>
        <v>0</v>
      </c>
      <c r="AT15" s="34">
        <f t="shared" si="4"/>
        <v>0</v>
      </c>
      <c r="AU15" s="34">
        <f t="shared" si="4"/>
        <v>0</v>
      </c>
      <c r="AV15" s="34">
        <f t="shared" si="4"/>
        <v>0</v>
      </c>
      <c r="AW15" s="34">
        <f t="shared" si="4"/>
        <v>0</v>
      </c>
      <c r="AX15" s="34">
        <f t="shared" si="4"/>
        <v>0</v>
      </c>
      <c r="AY15" s="34">
        <f t="shared" si="4"/>
        <v>0</v>
      </c>
      <c r="AZ15" s="34">
        <f t="shared" si="4"/>
        <v>0</v>
      </c>
      <c r="BA15" s="34">
        <f t="shared" si="4"/>
        <v>0</v>
      </c>
      <c r="BB15" s="34">
        <f t="shared" si="4"/>
        <v>0</v>
      </c>
      <c r="BC15" s="34">
        <f t="shared" si="4"/>
        <v>0</v>
      </c>
      <c r="BD15" s="34">
        <f t="shared" si="4"/>
        <v>0</v>
      </c>
      <c r="BE15" s="34">
        <f t="shared" si="4"/>
        <v>0</v>
      </c>
      <c r="BF15" s="34">
        <f t="shared" si="4"/>
        <v>0</v>
      </c>
      <c r="BG15" s="34">
        <f t="shared" si="4"/>
        <v>0</v>
      </c>
      <c r="BH15" s="34">
        <f t="shared" si="4"/>
        <v>0</v>
      </c>
      <c r="BI15" s="34">
        <f t="shared" si="4"/>
        <v>0</v>
      </c>
      <c r="BJ15" s="34">
        <f t="shared" si="4"/>
        <v>0</v>
      </c>
      <c r="BK15" s="34">
        <f t="shared" si="4"/>
        <v>0</v>
      </c>
    </row>
    <row r="16" spans="1:107">
      <c r="A16" s="16" t="s">
        <v>79</v>
      </c>
      <c r="B16" s="20" t="s">
        <v>13</v>
      </c>
      <c r="C16" s="74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6"/>
    </row>
    <row r="17" spans="1:67">
      <c r="A17" s="16"/>
      <c r="B17" s="21" t="s">
        <v>36</v>
      </c>
      <c r="C17" s="31">
        <v>0</v>
      </c>
      <c r="D17" s="30">
        <v>0</v>
      </c>
      <c r="E17" s="30">
        <v>0</v>
      </c>
      <c r="F17" s="30">
        <v>0</v>
      </c>
      <c r="G17" s="32">
        <v>0</v>
      </c>
      <c r="H17" s="31">
        <v>0</v>
      </c>
      <c r="I17" s="30">
        <v>0</v>
      </c>
      <c r="J17" s="30">
        <v>0</v>
      </c>
      <c r="K17" s="30">
        <v>0</v>
      </c>
      <c r="L17" s="32">
        <v>0</v>
      </c>
      <c r="M17" s="31">
        <v>0</v>
      </c>
      <c r="N17" s="30">
        <v>0</v>
      </c>
      <c r="O17" s="30">
        <v>0</v>
      </c>
      <c r="P17" s="30">
        <v>0</v>
      </c>
      <c r="Q17" s="32">
        <v>0</v>
      </c>
      <c r="R17" s="31">
        <v>0</v>
      </c>
      <c r="S17" s="30">
        <v>0</v>
      </c>
      <c r="T17" s="30">
        <v>0</v>
      </c>
      <c r="U17" s="30">
        <v>0</v>
      </c>
      <c r="V17" s="32">
        <v>0</v>
      </c>
      <c r="W17" s="31">
        <v>0</v>
      </c>
      <c r="X17" s="30">
        <v>0</v>
      </c>
      <c r="Y17" s="30">
        <v>0</v>
      </c>
      <c r="Z17" s="30">
        <v>0</v>
      </c>
      <c r="AA17" s="32">
        <v>0</v>
      </c>
      <c r="AB17" s="31">
        <v>0</v>
      </c>
      <c r="AC17" s="30">
        <v>0</v>
      </c>
      <c r="AD17" s="30">
        <v>0</v>
      </c>
      <c r="AE17" s="30">
        <v>0</v>
      </c>
      <c r="AF17" s="32">
        <v>0</v>
      </c>
      <c r="AG17" s="31">
        <v>0</v>
      </c>
      <c r="AH17" s="30">
        <v>0</v>
      </c>
      <c r="AI17" s="30">
        <v>0</v>
      </c>
      <c r="AJ17" s="30">
        <v>0</v>
      </c>
      <c r="AK17" s="32">
        <v>0</v>
      </c>
      <c r="AL17" s="31">
        <v>0</v>
      </c>
      <c r="AM17" s="30">
        <v>0</v>
      </c>
      <c r="AN17" s="30">
        <v>0</v>
      </c>
      <c r="AO17" s="30">
        <v>0</v>
      </c>
      <c r="AP17" s="32">
        <v>0</v>
      </c>
      <c r="AQ17" s="31">
        <v>0</v>
      </c>
      <c r="AR17" s="30">
        <v>0</v>
      </c>
      <c r="AS17" s="30">
        <v>0</v>
      </c>
      <c r="AT17" s="30">
        <v>0</v>
      </c>
      <c r="AU17" s="32">
        <v>0</v>
      </c>
      <c r="AV17" s="31">
        <v>0</v>
      </c>
      <c r="AW17" s="30">
        <v>0</v>
      </c>
      <c r="AX17" s="30">
        <v>0</v>
      </c>
      <c r="AY17" s="30">
        <v>0</v>
      </c>
      <c r="AZ17" s="32">
        <v>0</v>
      </c>
      <c r="BA17" s="31">
        <v>0</v>
      </c>
      <c r="BB17" s="30">
        <v>0</v>
      </c>
      <c r="BC17" s="30">
        <v>0</v>
      </c>
      <c r="BD17" s="30">
        <v>0</v>
      </c>
      <c r="BE17" s="32">
        <v>0</v>
      </c>
      <c r="BF17" s="31">
        <v>0</v>
      </c>
      <c r="BG17" s="30">
        <v>0</v>
      </c>
      <c r="BH17" s="30">
        <v>0</v>
      </c>
      <c r="BI17" s="30">
        <v>0</v>
      </c>
      <c r="BJ17" s="32">
        <v>0</v>
      </c>
      <c r="BK17" s="36">
        <f>SUM(C17:BJ17)</f>
        <v>0</v>
      </c>
    </row>
    <row r="18" spans="1:67">
      <c r="A18" s="16"/>
      <c r="B18" s="21" t="s">
        <v>92</v>
      </c>
      <c r="C18" s="33">
        <f t="shared" ref="C18:BJ18" si="5">SUM(C17)</f>
        <v>0</v>
      </c>
      <c r="D18" s="33">
        <f t="shared" si="5"/>
        <v>0</v>
      </c>
      <c r="E18" s="33">
        <f t="shared" si="5"/>
        <v>0</v>
      </c>
      <c r="F18" s="33">
        <f t="shared" si="5"/>
        <v>0</v>
      </c>
      <c r="G18" s="33">
        <f t="shared" si="5"/>
        <v>0</v>
      </c>
      <c r="H18" s="33">
        <f t="shared" si="5"/>
        <v>0</v>
      </c>
      <c r="I18" s="33">
        <f t="shared" si="5"/>
        <v>0</v>
      </c>
      <c r="J18" s="33">
        <f t="shared" si="5"/>
        <v>0</v>
      </c>
      <c r="K18" s="33">
        <f t="shared" si="5"/>
        <v>0</v>
      </c>
      <c r="L18" s="33">
        <f t="shared" si="5"/>
        <v>0</v>
      </c>
      <c r="M18" s="33">
        <f t="shared" si="5"/>
        <v>0</v>
      </c>
      <c r="N18" s="33">
        <f t="shared" si="5"/>
        <v>0</v>
      </c>
      <c r="O18" s="33">
        <f t="shared" si="5"/>
        <v>0</v>
      </c>
      <c r="P18" s="33">
        <f t="shared" si="5"/>
        <v>0</v>
      </c>
      <c r="Q18" s="33">
        <f t="shared" si="5"/>
        <v>0</v>
      </c>
      <c r="R18" s="33">
        <f t="shared" si="5"/>
        <v>0</v>
      </c>
      <c r="S18" s="33">
        <f t="shared" si="5"/>
        <v>0</v>
      </c>
      <c r="T18" s="33">
        <f t="shared" si="5"/>
        <v>0</v>
      </c>
      <c r="U18" s="33">
        <f t="shared" si="5"/>
        <v>0</v>
      </c>
      <c r="V18" s="33">
        <f t="shared" si="5"/>
        <v>0</v>
      </c>
      <c r="W18" s="33">
        <f t="shared" si="5"/>
        <v>0</v>
      </c>
      <c r="X18" s="33">
        <f t="shared" si="5"/>
        <v>0</v>
      </c>
      <c r="Y18" s="33">
        <f t="shared" si="5"/>
        <v>0</v>
      </c>
      <c r="Z18" s="33">
        <f t="shared" si="5"/>
        <v>0</v>
      </c>
      <c r="AA18" s="33">
        <f t="shared" si="5"/>
        <v>0</v>
      </c>
      <c r="AB18" s="33">
        <f t="shared" si="5"/>
        <v>0</v>
      </c>
      <c r="AC18" s="33">
        <f t="shared" si="5"/>
        <v>0</v>
      </c>
      <c r="AD18" s="33">
        <f t="shared" si="5"/>
        <v>0</v>
      </c>
      <c r="AE18" s="33">
        <f t="shared" si="5"/>
        <v>0</v>
      </c>
      <c r="AF18" s="33">
        <f t="shared" si="5"/>
        <v>0</v>
      </c>
      <c r="AG18" s="33">
        <f t="shared" si="5"/>
        <v>0</v>
      </c>
      <c r="AH18" s="33">
        <f t="shared" si="5"/>
        <v>0</v>
      </c>
      <c r="AI18" s="33">
        <f t="shared" si="5"/>
        <v>0</v>
      </c>
      <c r="AJ18" s="33">
        <f t="shared" si="5"/>
        <v>0</v>
      </c>
      <c r="AK18" s="33">
        <f t="shared" si="5"/>
        <v>0</v>
      </c>
      <c r="AL18" s="33">
        <f t="shared" si="5"/>
        <v>0</v>
      </c>
      <c r="AM18" s="33">
        <f t="shared" si="5"/>
        <v>0</v>
      </c>
      <c r="AN18" s="33">
        <f t="shared" si="5"/>
        <v>0</v>
      </c>
      <c r="AO18" s="33">
        <f t="shared" si="5"/>
        <v>0</v>
      </c>
      <c r="AP18" s="33">
        <f t="shared" si="5"/>
        <v>0</v>
      </c>
      <c r="AQ18" s="33">
        <f t="shared" si="5"/>
        <v>0</v>
      </c>
      <c r="AR18" s="33">
        <f t="shared" si="5"/>
        <v>0</v>
      </c>
      <c r="AS18" s="33">
        <f t="shared" si="5"/>
        <v>0</v>
      </c>
      <c r="AT18" s="33">
        <f t="shared" si="5"/>
        <v>0</v>
      </c>
      <c r="AU18" s="33">
        <f t="shared" si="5"/>
        <v>0</v>
      </c>
      <c r="AV18" s="33">
        <f t="shared" si="5"/>
        <v>0</v>
      </c>
      <c r="AW18" s="33">
        <f t="shared" si="5"/>
        <v>0</v>
      </c>
      <c r="AX18" s="33">
        <f t="shared" si="5"/>
        <v>0</v>
      </c>
      <c r="AY18" s="33">
        <f t="shared" si="5"/>
        <v>0</v>
      </c>
      <c r="AZ18" s="33">
        <f t="shared" si="5"/>
        <v>0</v>
      </c>
      <c r="BA18" s="33">
        <f t="shared" si="5"/>
        <v>0</v>
      </c>
      <c r="BB18" s="33">
        <f t="shared" si="5"/>
        <v>0</v>
      </c>
      <c r="BC18" s="33">
        <f t="shared" si="5"/>
        <v>0</v>
      </c>
      <c r="BD18" s="33">
        <f t="shared" si="5"/>
        <v>0</v>
      </c>
      <c r="BE18" s="33">
        <f t="shared" si="5"/>
        <v>0</v>
      </c>
      <c r="BF18" s="33">
        <f t="shared" si="5"/>
        <v>0</v>
      </c>
      <c r="BG18" s="33">
        <f t="shared" si="5"/>
        <v>0</v>
      </c>
      <c r="BH18" s="33">
        <f t="shared" si="5"/>
        <v>0</v>
      </c>
      <c r="BI18" s="33">
        <f t="shared" si="5"/>
        <v>0</v>
      </c>
      <c r="BJ18" s="33">
        <f t="shared" si="5"/>
        <v>0</v>
      </c>
      <c r="BK18" s="34">
        <f>SUM(BK17)</f>
        <v>0</v>
      </c>
    </row>
    <row r="19" spans="1:67">
      <c r="A19" s="16" t="s">
        <v>81</v>
      </c>
      <c r="B19" s="28" t="s">
        <v>97</v>
      </c>
      <c r="C19" s="74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6"/>
    </row>
    <row r="20" spans="1:67">
      <c r="A20" s="16"/>
      <c r="B20" s="21" t="s">
        <v>36</v>
      </c>
      <c r="C20" s="31">
        <v>0</v>
      </c>
      <c r="D20" s="30">
        <v>0</v>
      </c>
      <c r="E20" s="30">
        <v>0</v>
      </c>
      <c r="F20" s="30">
        <v>0</v>
      </c>
      <c r="G20" s="32">
        <v>0</v>
      </c>
      <c r="H20" s="31">
        <v>0</v>
      </c>
      <c r="I20" s="30">
        <v>0</v>
      </c>
      <c r="J20" s="30">
        <v>0</v>
      </c>
      <c r="K20" s="30">
        <v>0</v>
      </c>
      <c r="L20" s="32">
        <v>0</v>
      </c>
      <c r="M20" s="31">
        <v>0</v>
      </c>
      <c r="N20" s="30">
        <v>0</v>
      </c>
      <c r="O20" s="30">
        <v>0</v>
      </c>
      <c r="P20" s="30">
        <v>0</v>
      </c>
      <c r="Q20" s="32">
        <v>0</v>
      </c>
      <c r="R20" s="31">
        <v>0</v>
      </c>
      <c r="S20" s="30">
        <v>0</v>
      </c>
      <c r="T20" s="30">
        <v>0</v>
      </c>
      <c r="U20" s="30">
        <v>0</v>
      </c>
      <c r="V20" s="32">
        <v>0</v>
      </c>
      <c r="W20" s="31">
        <v>0</v>
      </c>
      <c r="X20" s="30">
        <v>0</v>
      </c>
      <c r="Y20" s="30">
        <v>0</v>
      </c>
      <c r="Z20" s="30">
        <v>0</v>
      </c>
      <c r="AA20" s="32">
        <v>0</v>
      </c>
      <c r="AB20" s="31">
        <v>0</v>
      </c>
      <c r="AC20" s="30">
        <v>0</v>
      </c>
      <c r="AD20" s="30">
        <v>0</v>
      </c>
      <c r="AE20" s="30">
        <v>0</v>
      </c>
      <c r="AF20" s="32">
        <v>0</v>
      </c>
      <c r="AG20" s="31">
        <v>0</v>
      </c>
      <c r="AH20" s="30">
        <v>0</v>
      </c>
      <c r="AI20" s="30">
        <v>0</v>
      </c>
      <c r="AJ20" s="30">
        <v>0</v>
      </c>
      <c r="AK20" s="32">
        <v>0</v>
      </c>
      <c r="AL20" s="31">
        <v>0</v>
      </c>
      <c r="AM20" s="30">
        <v>0</v>
      </c>
      <c r="AN20" s="30">
        <v>0</v>
      </c>
      <c r="AO20" s="30">
        <v>0</v>
      </c>
      <c r="AP20" s="32">
        <v>0</v>
      </c>
      <c r="AQ20" s="31">
        <v>0</v>
      </c>
      <c r="AR20" s="30">
        <v>0</v>
      </c>
      <c r="AS20" s="30">
        <v>0</v>
      </c>
      <c r="AT20" s="30">
        <v>0</v>
      </c>
      <c r="AU20" s="32">
        <v>0</v>
      </c>
      <c r="AV20" s="31">
        <v>0</v>
      </c>
      <c r="AW20" s="30">
        <v>0</v>
      </c>
      <c r="AX20" s="30">
        <v>0</v>
      </c>
      <c r="AY20" s="30">
        <v>0</v>
      </c>
      <c r="AZ20" s="32">
        <v>0</v>
      </c>
      <c r="BA20" s="31">
        <v>0</v>
      </c>
      <c r="BB20" s="30">
        <v>0</v>
      </c>
      <c r="BC20" s="30">
        <v>0</v>
      </c>
      <c r="BD20" s="30">
        <v>0</v>
      </c>
      <c r="BE20" s="32">
        <v>0</v>
      </c>
      <c r="BF20" s="31">
        <v>0</v>
      </c>
      <c r="BG20" s="30">
        <v>0</v>
      </c>
      <c r="BH20" s="30">
        <v>0</v>
      </c>
      <c r="BI20" s="30">
        <v>0</v>
      </c>
      <c r="BJ20" s="32">
        <v>0</v>
      </c>
      <c r="BK20" s="36">
        <f>SUM(C20:BJ20)</f>
        <v>0</v>
      </c>
    </row>
    <row r="21" spans="1:67">
      <c r="A21" s="16"/>
      <c r="B21" s="21" t="s">
        <v>91</v>
      </c>
      <c r="C21" s="33">
        <f t="shared" ref="C21:BJ21" si="6">SUM(C20)</f>
        <v>0</v>
      </c>
      <c r="D21" s="33">
        <f t="shared" si="6"/>
        <v>0</v>
      </c>
      <c r="E21" s="33">
        <f t="shared" si="6"/>
        <v>0</v>
      </c>
      <c r="F21" s="33">
        <f t="shared" si="6"/>
        <v>0</v>
      </c>
      <c r="G21" s="33">
        <f t="shared" si="6"/>
        <v>0</v>
      </c>
      <c r="H21" s="33">
        <f t="shared" si="6"/>
        <v>0</v>
      </c>
      <c r="I21" s="33">
        <f t="shared" si="6"/>
        <v>0</v>
      </c>
      <c r="J21" s="33">
        <f t="shared" si="6"/>
        <v>0</v>
      </c>
      <c r="K21" s="33">
        <f t="shared" si="6"/>
        <v>0</v>
      </c>
      <c r="L21" s="33">
        <f t="shared" si="6"/>
        <v>0</v>
      </c>
      <c r="M21" s="33">
        <f t="shared" si="6"/>
        <v>0</v>
      </c>
      <c r="N21" s="33">
        <f t="shared" si="6"/>
        <v>0</v>
      </c>
      <c r="O21" s="33">
        <f t="shared" si="6"/>
        <v>0</v>
      </c>
      <c r="P21" s="33">
        <f t="shared" si="6"/>
        <v>0</v>
      </c>
      <c r="Q21" s="33">
        <f t="shared" si="6"/>
        <v>0</v>
      </c>
      <c r="R21" s="33">
        <f t="shared" si="6"/>
        <v>0</v>
      </c>
      <c r="S21" s="33">
        <f t="shared" si="6"/>
        <v>0</v>
      </c>
      <c r="T21" s="33">
        <f t="shared" si="6"/>
        <v>0</v>
      </c>
      <c r="U21" s="33">
        <f t="shared" si="6"/>
        <v>0</v>
      </c>
      <c r="V21" s="33">
        <f t="shared" si="6"/>
        <v>0</v>
      </c>
      <c r="W21" s="33">
        <f t="shared" si="6"/>
        <v>0</v>
      </c>
      <c r="X21" s="33">
        <f t="shared" si="6"/>
        <v>0</v>
      </c>
      <c r="Y21" s="33">
        <f t="shared" si="6"/>
        <v>0</v>
      </c>
      <c r="Z21" s="33">
        <f t="shared" si="6"/>
        <v>0</v>
      </c>
      <c r="AA21" s="33">
        <f t="shared" si="6"/>
        <v>0</v>
      </c>
      <c r="AB21" s="33">
        <f t="shared" si="6"/>
        <v>0</v>
      </c>
      <c r="AC21" s="33">
        <f t="shared" si="6"/>
        <v>0</v>
      </c>
      <c r="AD21" s="33">
        <f t="shared" si="6"/>
        <v>0</v>
      </c>
      <c r="AE21" s="33">
        <f t="shared" si="6"/>
        <v>0</v>
      </c>
      <c r="AF21" s="33">
        <f t="shared" si="6"/>
        <v>0</v>
      </c>
      <c r="AG21" s="33">
        <f t="shared" si="6"/>
        <v>0</v>
      </c>
      <c r="AH21" s="33">
        <f t="shared" si="6"/>
        <v>0</v>
      </c>
      <c r="AI21" s="33">
        <f t="shared" si="6"/>
        <v>0</v>
      </c>
      <c r="AJ21" s="33">
        <f t="shared" si="6"/>
        <v>0</v>
      </c>
      <c r="AK21" s="33">
        <f t="shared" si="6"/>
        <v>0</v>
      </c>
      <c r="AL21" s="33">
        <f t="shared" si="6"/>
        <v>0</v>
      </c>
      <c r="AM21" s="33">
        <f t="shared" si="6"/>
        <v>0</v>
      </c>
      <c r="AN21" s="33">
        <f t="shared" si="6"/>
        <v>0</v>
      </c>
      <c r="AO21" s="33">
        <f t="shared" si="6"/>
        <v>0</v>
      </c>
      <c r="AP21" s="33">
        <f t="shared" si="6"/>
        <v>0</v>
      </c>
      <c r="AQ21" s="33">
        <f t="shared" si="6"/>
        <v>0</v>
      </c>
      <c r="AR21" s="33">
        <f t="shared" si="6"/>
        <v>0</v>
      </c>
      <c r="AS21" s="33">
        <f t="shared" si="6"/>
        <v>0</v>
      </c>
      <c r="AT21" s="33">
        <f t="shared" si="6"/>
        <v>0</v>
      </c>
      <c r="AU21" s="33">
        <f t="shared" si="6"/>
        <v>0</v>
      </c>
      <c r="AV21" s="33">
        <f t="shared" si="6"/>
        <v>0</v>
      </c>
      <c r="AW21" s="33">
        <f t="shared" si="6"/>
        <v>0</v>
      </c>
      <c r="AX21" s="33">
        <f t="shared" si="6"/>
        <v>0</v>
      </c>
      <c r="AY21" s="33">
        <f t="shared" si="6"/>
        <v>0</v>
      </c>
      <c r="AZ21" s="33">
        <f t="shared" si="6"/>
        <v>0</v>
      </c>
      <c r="BA21" s="33">
        <f t="shared" si="6"/>
        <v>0</v>
      </c>
      <c r="BB21" s="33">
        <f t="shared" si="6"/>
        <v>0</v>
      </c>
      <c r="BC21" s="33">
        <f t="shared" si="6"/>
        <v>0</v>
      </c>
      <c r="BD21" s="33">
        <f t="shared" si="6"/>
        <v>0</v>
      </c>
      <c r="BE21" s="33">
        <f t="shared" si="6"/>
        <v>0</v>
      </c>
      <c r="BF21" s="33">
        <f t="shared" si="6"/>
        <v>0</v>
      </c>
      <c r="BG21" s="33">
        <f t="shared" si="6"/>
        <v>0</v>
      </c>
      <c r="BH21" s="33">
        <f t="shared" si="6"/>
        <v>0</v>
      </c>
      <c r="BI21" s="33">
        <f t="shared" si="6"/>
        <v>0</v>
      </c>
      <c r="BJ21" s="33">
        <f t="shared" si="6"/>
        <v>0</v>
      </c>
      <c r="BK21" s="34">
        <f>SUM(BK20)</f>
        <v>0</v>
      </c>
    </row>
    <row r="22" spans="1:67">
      <c r="A22" s="16" t="s">
        <v>82</v>
      </c>
      <c r="B22" s="20" t="s">
        <v>14</v>
      </c>
      <c r="C22" s="74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6"/>
    </row>
    <row r="23" spans="1:67">
      <c r="A23" s="16"/>
      <c r="B23" s="29" t="s">
        <v>103</v>
      </c>
      <c r="C23" s="35">
        <v>0</v>
      </c>
      <c r="D23" s="35">
        <v>0.67725565393539999</v>
      </c>
      <c r="E23" s="35">
        <v>0</v>
      </c>
      <c r="F23" s="35">
        <v>0</v>
      </c>
      <c r="G23" s="35">
        <v>0</v>
      </c>
      <c r="H23" s="35">
        <v>7.8388365063499985E-2</v>
      </c>
      <c r="I23" s="35">
        <v>0.1025884107419</v>
      </c>
      <c r="J23" s="35">
        <v>0</v>
      </c>
      <c r="K23" s="35">
        <v>0</v>
      </c>
      <c r="L23" s="35">
        <v>6.7403652709499995E-2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7.2877762676100008E-2</v>
      </c>
      <c r="S23" s="35">
        <v>0</v>
      </c>
      <c r="T23" s="35">
        <v>0.44225828583869997</v>
      </c>
      <c r="U23" s="35">
        <v>0</v>
      </c>
      <c r="V23" s="35">
        <v>0.1066912593225</v>
      </c>
      <c r="W23" s="35">
        <v>0</v>
      </c>
      <c r="X23" s="35">
        <v>0</v>
      </c>
      <c r="Y23" s="35">
        <v>0</v>
      </c>
      <c r="Z23" s="35">
        <v>0</v>
      </c>
      <c r="AA23" s="35">
        <v>0</v>
      </c>
      <c r="AB23" s="35">
        <v>2.1675276237575019</v>
      </c>
      <c r="AC23" s="35">
        <v>1.4520057678385001</v>
      </c>
      <c r="AD23" s="35">
        <v>0.30886792380639999</v>
      </c>
      <c r="AE23" s="35">
        <v>0</v>
      </c>
      <c r="AF23" s="35">
        <v>2.8864018454818012</v>
      </c>
      <c r="AG23" s="35">
        <v>0</v>
      </c>
      <c r="AH23" s="35">
        <v>0</v>
      </c>
      <c r="AI23" s="35">
        <v>0</v>
      </c>
      <c r="AJ23" s="35">
        <v>0</v>
      </c>
      <c r="AK23" s="35">
        <v>0</v>
      </c>
      <c r="AL23" s="35">
        <v>1.3878086854683018</v>
      </c>
      <c r="AM23" s="35">
        <v>0.23491736758039999</v>
      </c>
      <c r="AN23" s="35">
        <v>7.8483516128999994E-2</v>
      </c>
      <c r="AO23" s="35">
        <v>0</v>
      </c>
      <c r="AP23" s="35">
        <v>1.2431272404184999</v>
      </c>
      <c r="AQ23" s="35">
        <v>0</v>
      </c>
      <c r="AR23" s="35">
        <v>0</v>
      </c>
      <c r="AS23" s="35">
        <v>0</v>
      </c>
      <c r="AT23" s="35">
        <v>0</v>
      </c>
      <c r="AU23" s="35">
        <v>0</v>
      </c>
      <c r="AV23" s="35">
        <v>1.6142942315695024</v>
      </c>
      <c r="AW23" s="35">
        <v>5.4379089481932992</v>
      </c>
      <c r="AX23" s="35">
        <v>1.5436444760322001</v>
      </c>
      <c r="AY23" s="35">
        <v>0</v>
      </c>
      <c r="AZ23" s="35">
        <v>2.5618513084823022</v>
      </c>
      <c r="BA23" s="35">
        <v>0</v>
      </c>
      <c r="BB23" s="35">
        <v>0</v>
      </c>
      <c r="BC23" s="35">
        <v>0</v>
      </c>
      <c r="BD23" s="35">
        <v>0</v>
      </c>
      <c r="BE23" s="35">
        <v>0</v>
      </c>
      <c r="BF23" s="35">
        <v>0.25831974641470012</v>
      </c>
      <c r="BG23" s="35">
        <v>0.25943676690310002</v>
      </c>
      <c r="BH23" s="35">
        <v>0</v>
      </c>
      <c r="BI23" s="35">
        <v>0</v>
      </c>
      <c r="BJ23" s="35">
        <v>0.29939058861279999</v>
      </c>
      <c r="BK23" s="36">
        <f>SUM(C23:BJ23)</f>
        <v>23.281449426975907</v>
      </c>
      <c r="BL23" s="37"/>
      <c r="BN23" s="37"/>
    </row>
    <row r="24" spans="1:67">
      <c r="A24" s="16"/>
      <c r="B24" s="29" t="s">
        <v>115</v>
      </c>
      <c r="C24" s="35">
        <v>0</v>
      </c>
      <c r="D24" s="35">
        <v>0.65605603035479998</v>
      </c>
      <c r="E24" s="35">
        <v>0</v>
      </c>
      <c r="F24" s="35">
        <v>0</v>
      </c>
      <c r="G24" s="35">
        <v>0</v>
      </c>
      <c r="H24" s="35">
        <v>0.19195084390130004</v>
      </c>
      <c r="I24" s="35">
        <v>4.6855841935400003E-2</v>
      </c>
      <c r="J24" s="35">
        <v>0.85375971441929988</v>
      </c>
      <c r="K24" s="35">
        <v>0</v>
      </c>
      <c r="L24" s="35">
        <v>3.5145552916443998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0.2405581698370001</v>
      </c>
      <c r="S24" s="35">
        <v>7.987727677399999E-3</v>
      </c>
      <c r="T24" s="35">
        <v>0</v>
      </c>
      <c r="U24" s="35">
        <v>0</v>
      </c>
      <c r="V24" s="35">
        <v>4.3240296580600003E-2</v>
      </c>
      <c r="W24" s="35">
        <v>0</v>
      </c>
      <c r="X24" s="35">
        <v>0</v>
      </c>
      <c r="Y24" s="35">
        <v>0</v>
      </c>
      <c r="Z24" s="35">
        <v>0</v>
      </c>
      <c r="AA24" s="35">
        <v>0</v>
      </c>
      <c r="AB24" s="35">
        <v>1.8646606827971981</v>
      </c>
      <c r="AC24" s="35">
        <v>3.3295063912898999</v>
      </c>
      <c r="AD24" s="35">
        <v>0</v>
      </c>
      <c r="AE24" s="35">
        <v>0</v>
      </c>
      <c r="AF24" s="35">
        <v>4.6436763199320001</v>
      </c>
      <c r="AG24" s="35">
        <v>0</v>
      </c>
      <c r="AH24" s="35">
        <v>0</v>
      </c>
      <c r="AI24" s="35">
        <v>0</v>
      </c>
      <c r="AJ24" s="35">
        <v>0</v>
      </c>
      <c r="AK24" s="35">
        <v>0</v>
      </c>
      <c r="AL24" s="35">
        <v>2.1193269217280988</v>
      </c>
      <c r="AM24" s="35">
        <v>6.9435382224511999</v>
      </c>
      <c r="AN24" s="35">
        <v>7.4371974056451</v>
      </c>
      <c r="AO24" s="35">
        <v>0</v>
      </c>
      <c r="AP24" s="35">
        <v>4.1322012915127004</v>
      </c>
      <c r="AQ24" s="35">
        <v>0</v>
      </c>
      <c r="AR24" s="35">
        <v>0</v>
      </c>
      <c r="AS24" s="35">
        <v>0</v>
      </c>
      <c r="AT24" s="35">
        <v>0</v>
      </c>
      <c r="AU24" s="35">
        <v>0</v>
      </c>
      <c r="AV24" s="35">
        <v>1.8440518597316999</v>
      </c>
      <c r="AW24" s="35">
        <v>13.242888892515102</v>
      </c>
      <c r="AX24" s="35">
        <v>0</v>
      </c>
      <c r="AY24" s="35">
        <v>0</v>
      </c>
      <c r="AZ24" s="35">
        <v>7.0327847358675024</v>
      </c>
      <c r="BA24" s="35">
        <v>0</v>
      </c>
      <c r="BB24" s="35">
        <v>0</v>
      </c>
      <c r="BC24" s="35">
        <v>0</v>
      </c>
      <c r="BD24" s="35">
        <v>0</v>
      </c>
      <c r="BE24" s="35">
        <v>0</v>
      </c>
      <c r="BF24" s="35">
        <v>0.41941202964190022</v>
      </c>
      <c r="BG24" s="35">
        <v>3.9354581838699998E-2</v>
      </c>
      <c r="BH24" s="35">
        <v>1.3140392199677</v>
      </c>
      <c r="BI24" s="35">
        <v>0</v>
      </c>
      <c r="BJ24" s="35">
        <v>0.68039124119280003</v>
      </c>
      <c r="BK24" s="36">
        <f>SUM(C24:BJ24)</f>
        <v>60.5979937124618</v>
      </c>
      <c r="BL24" s="37"/>
      <c r="BM24" s="38"/>
      <c r="BN24" s="37"/>
    </row>
    <row r="25" spans="1:67">
      <c r="A25" s="16"/>
      <c r="B25" s="29" t="s">
        <v>104</v>
      </c>
      <c r="C25" s="35">
        <v>0</v>
      </c>
      <c r="D25" s="35">
        <v>8.6364942224837993</v>
      </c>
      <c r="E25" s="35">
        <v>0</v>
      </c>
      <c r="F25" s="35">
        <v>0</v>
      </c>
      <c r="G25" s="35">
        <v>0</v>
      </c>
      <c r="H25" s="35">
        <v>0.19275611770819992</v>
      </c>
      <c r="I25" s="35">
        <v>5.349073258E-3</v>
      </c>
      <c r="J25" s="35">
        <v>3.2013399258000001E-2</v>
      </c>
      <c r="K25" s="35">
        <v>0</v>
      </c>
      <c r="L25" s="35">
        <v>0.8338490607415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0.13877819838599995</v>
      </c>
      <c r="S25" s="35">
        <v>0</v>
      </c>
      <c r="T25" s="35">
        <v>0</v>
      </c>
      <c r="U25" s="35">
        <v>0</v>
      </c>
      <c r="V25" s="35">
        <v>0</v>
      </c>
      <c r="W25" s="35">
        <v>0</v>
      </c>
      <c r="X25" s="35">
        <v>0</v>
      </c>
      <c r="Y25" s="35">
        <v>0</v>
      </c>
      <c r="Z25" s="35">
        <v>0</v>
      </c>
      <c r="AA25" s="35">
        <v>0</v>
      </c>
      <c r="AB25" s="35">
        <v>0.35587813857889977</v>
      </c>
      <c r="AC25" s="35">
        <v>3.2458248380000002E-4</v>
      </c>
      <c r="AD25" s="35">
        <v>0</v>
      </c>
      <c r="AE25" s="35">
        <v>0</v>
      </c>
      <c r="AF25" s="35">
        <v>2.9511084295477006</v>
      </c>
      <c r="AG25" s="35">
        <v>0</v>
      </c>
      <c r="AH25" s="35">
        <v>0</v>
      </c>
      <c r="AI25" s="35">
        <v>0</v>
      </c>
      <c r="AJ25" s="35">
        <v>0</v>
      </c>
      <c r="AK25" s="35">
        <v>0</v>
      </c>
      <c r="AL25" s="35">
        <v>0.18155678387020002</v>
      </c>
      <c r="AM25" s="35">
        <v>6.6415041193500002E-2</v>
      </c>
      <c r="AN25" s="35">
        <v>0.54079548180640002</v>
      </c>
      <c r="AO25" s="35">
        <v>0</v>
      </c>
      <c r="AP25" s="35">
        <v>0.32240746970930001</v>
      </c>
      <c r="AQ25" s="35">
        <v>0</v>
      </c>
      <c r="AR25" s="35">
        <v>0</v>
      </c>
      <c r="AS25" s="35">
        <v>0</v>
      </c>
      <c r="AT25" s="35">
        <v>0</v>
      </c>
      <c r="AU25" s="35">
        <v>0</v>
      </c>
      <c r="AV25" s="35">
        <v>0.77794449693140033</v>
      </c>
      <c r="AW25" s="35">
        <v>14.8401392529998</v>
      </c>
      <c r="AX25" s="35">
        <v>0</v>
      </c>
      <c r="AY25" s="35">
        <v>0</v>
      </c>
      <c r="AZ25" s="35">
        <v>2.7817129635470002</v>
      </c>
      <c r="BA25" s="35">
        <v>0</v>
      </c>
      <c r="BB25" s="35">
        <v>0</v>
      </c>
      <c r="BC25" s="35">
        <v>0</v>
      </c>
      <c r="BD25" s="35">
        <v>0</v>
      </c>
      <c r="BE25" s="35">
        <v>0</v>
      </c>
      <c r="BF25" s="35">
        <v>0.13255697670869998</v>
      </c>
      <c r="BG25" s="35">
        <v>0.33300816690320001</v>
      </c>
      <c r="BH25" s="35">
        <v>0</v>
      </c>
      <c r="BI25" s="35">
        <v>0</v>
      </c>
      <c r="BJ25" s="35">
        <v>0.66243456874170015</v>
      </c>
      <c r="BK25" s="36">
        <f>SUM(C25:BJ25)</f>
        <v>33.785522424857099</v>
      </c>
      <c r="BM25" s="37"/>
      <c r="BO25" s="37"/>
    </row>
    <row r="26" spans="1:67">
      <c r="A26" s="16"/>
      <c r="B26" s="29" t="s">
        <v>105</v>
      </c>
      <c r="C26" s="35">
        <v>0</v>
      </c>
      <c r="D26" s="35">
        <v>0.74371543770960002</v>
      </c>
      <c r="E26" s="35">
        <v>0</v>
      </c>
      <c r="F26" s="35">
        <v>0</v>
      </c>
      <c r="G26" s="35">
        <v>0</v>
      </c>
      <c r="H26" s="35">
        <v>0.78321404173350095</v>
      </c>
      <c r="I26" s="35">
        <v>2.9102420451601008</v>
      </c>
      <c r="J26" s="35">
        <v>0.34281040861269996</v>
      </c>
      <c r="K26" s="35">
        <v>0</v>
      </c>
      <c r="L26" s="35">
        <v>10.362413260158405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0.66177265308900035</v>
      </c>
      <c r="S26" s="35">
        <v>0.43373211993529998</v>
      </c>
      <c r="T26" s="35">
        <v>65.206509348318207</v>
      </c>
      <c r="U26" s="35">
        <v>0</v>
      </c>
      <c r="V26" s="35">
        <v>1.3294920639345003</v>
      </c>
      <c r="W26" s="35">
        <v>0</v>
      </c>
      <c r="X26" s="35">
        <v>0</v>
      </c>
      <c r="Y26" s="35">
        <v>0</v>
      </c>
      <c r="Z26" s="35">
        <v>0</v>
      </c>
      <c r="AA26" s="35">
        <v>0</v>
      </c>
      <c r="AB26" s="35">
        <v>1.4045608961879004</v>
      </c>
      <c r="AC26" s="35">
        <v>15.741871203030996</v>
      </c>
      <c r="AD26" s="35">
        <v>0</v>
      </c>
      <c r="AE26" s="35">
        <v>0</v>
      </c>
      <c r="AF26" s="35">
        <v>30.838477641186913</v>
      </c>
      <c r="AG26" s="35">
        <v>0</v>
      </c>
      <c r="AH26" s="35">
        <v>0</v>
      </c>
      <c r="AI26" s="35">
        <v>0</v>
      </c>
      <c r="AJ26" s="35">
        <v>0</v>
      </c>
      <c r="AK26" s="35">
        <v>0</v>
      </c>
      <c r="AL26" s="35">
        <v>1.4973606801527994</v>
      </c>
      <c r="AM26" s="35">
        <v>2.6013016619672</v>
      </c>
      <c r="AN26" s="35">
        <v>16.866203896451399</v>
      </c>
      <c r="AO26" s="35">
        <v>0</v>
      </c>
      <c r="AP26" s="35">
        <v>11.188210896735999</v>
      </c>
      <c r="AQ26" s="35">
        <v>0</v>
      </c>
      <c r="AR26" s="35">
        <v>0</v>
      </c>
      <c r="AS26" s="35">
        <v>0</v>
      </c>
      <c r="AT26" s="35">
        <v>0</v>
      </c>
      <c r="AU26" s="35">
        <v>0</v>
      </c>
      <c r="AV26" s="35">
        <v>2.3159626520438992</v>
      </c>
      <c r="AW26" s="35">
        <v>11.485650790772505</v>
      </c>
      <c r="AX26" s="35">
        <v>17.925330517999999</v>
      </c>
      <c r="AY26" s="35">
        <v>0</v>
      </c>
      <c r="AZ26" s="35">
        <v>14.883490818054911</v>
      </c>
      <c r="BA26" s="35">
        <v>0</v>
      </c>
      <c r="BB26" s="35">
        <v>0</v>
      </c>
      <c r="BC26" s="35">
        <v>0</v>
      </c>
      <c r="BD26" s="35">
        <v>0</v>
      </c>
      <c r="BE26" s="35">
        <v>0</v>
      </c>
      <c r="BF26" s="35">
        <v>0.73600061254169991</v>
      </c>
      <c r="BG26" s="35">
        <v>3.7443810871281999</v>
      </c>
      <c r="BH26" s="35">
        <v>4.0879364439676005</v>
      </c>
      <c r="BI26" s="35">
        <v>0</v>
      </c>
      <c r="BJ26" s="35">
        <v>5.094814011707502</v>
      </c>
      <c r="BK26" s="36">
        <f>SUM(C26:BJ26)</f>
        <v>223.18545518858085</v>
      </c>
      <c r="BL26" s="37"/>
      <c r="BN26" s="37"/>
    </row>
    <row r="27" spans="1:67">
      <c r="A27" s="16"/>
      <c r="B27" s="21" t="s">
        <v>90</v>
      </c>
      <c r="C27" s="33">
        <f>SUM(C23:C26)</f>
        <v>0</v>
      </c>
      <c r="D27" s="33">
        <f t="shared" ref="D27:BJ27" si="7">SUM(D23:D26)</f>
        <v>10.713521344483599</v>
      </c>
      <c r="E27" s="33">
        <f t="shared" si="7"/>
        <v>0</v>
      </c>
      <c r="F27" s="33">
        <f t="shared" si="7"/>
        <v>0</v>
      </c>
      <c r="G27" s="33">
        <f t="shared" si="7"/>
        <v>0</v>
      </c>
      <c r="H27" s="33">
        <f t="shared" si="7"/>
        <v>1.246309368406501</v>
      </c>
      <c r="I27" s="33">
        <f t="shared" si="7"/>
        <v>3.0650353710954006</v>
      </c>
      <c r="J27" s="33">
        <f t="shared" si="7"/>
        <v>1.2285835222899997</v>
      </c>
      <c r="K27" s="33">
        <f t="shared" si="7"/>
        <v>0</v>
      </c>
      <c r="L27" s="33">
        <f t="shared" si="7"/>
        <v>14.778221265253805</v>
      </c>
      <c r="M27" s="33">
        <f t="shared" si="7"/>
        <v>0</v>
      </c>
      <c r="N27" s="33">
        <f t="shared" si="7"/>
        <v>0</v>
      </c>
      <c r="O27" s="33">
        <f t="shared" si="7"/>
        <v>0</v>
      </c>
      <c r="P27" s="33">
        <f t="shared" si="7"/>
        <v>0</v>
      </c>
      <c r="Q27" s="33">
        <f t="shared" si="7"/>
        <v>0</v>
      </c>
      <c r="R27" s="33">
        <f t="shared" si="7"/>
        <v>1.1139867839881004</v>
      </c>
      <c r="S27" s="33">
        <f t="shared" si="7"/>
        <v>0.4417198476127</v>
      </c>
      <c r="T27" s="33">
        <f t="shared" si="7"/>
        <v>65.648767634156911</v>
      </c>
      <c r="U27" s="33">
        <f t="shared" si="7"/>
        <v>0</v>
      </c>
      <c r="V27" s="33">
        <f t="shared" si="7"/>
        <v>1.4794236198376003</v>
      </c>
      <c r="W27" s="33">
        <f t="shared" si="7"/>
        <v>0</v>
      </c>
      <c r="X27" s="33">
        <f t="shared" si="7"/>
        <v>0</v>
      </c>
      <c r="Y27" s="33">
        <f t="shared" si="7"/>
        <v>0</v>
      </c>
      <c r="Z27" s="33">
        <f t="shared" si="7"/>
        <v>0</v>
      </c>
      <c r="AA27" s="33">
        <f t="shared" si="7"/>
        <v>0</v>
      </c>
      <c r="AB27" s="33">
        <f t="shared" si="7"/>
        <v>5.7926273413215004</v>
      </c>
      <c r="AC27" s="33">
        <f t="shared" si="7"/>
        <v>20.523707944643196</v>
      </c>
      <c r="AD27" s="33">
        <f t="shared" si="7"/>
        <v>0.30886792380639999</v>
      </c>
      <c r="AE27" s="33">
        <f t="shared" si="7"/>
        <v>0</v>
      </c>
      <c r="AF27" s="33">
        <f t="shared" si="7"/>
        <v>41.319664236148412</v>
      </c>
      <c r="AG27" s="33">
        <f t="shared" si="7"/>
        <v>0</v>
      </c>
      <c r="AH27" s="33">
        <f t="shared" si="7"/>
        <v>0</v>
      </c>
      <c r="AI27" s="33">
        <f t="shared" si="7"/>
        <v>0</v>
      </c>
      <c r="AJ27" s="33">
        <f t="shared" si="7"/>
        <v>0</v>
      </c>
      <c r="AK27" s="33">
        <f t="shared" si="7"/>
        <v>0</v>
      </c>
      <c r="AL27" s="33">
        <f t="shared" si="7"/>
        <v>5.1860530712193995</v>
      </c>
      <c r="AM27" s="33">
        <f t="shared" si="7"/>
        <v>9.8461722931922999</v>
      </c>
      <c r="AN27" s="33">
        <f t="shared" si="7"/>
        <v>24.922680300031899</v>
      </c>
      <c r="AO27" s="33">
        <f t="shared" si="7"/>
        <v>0</v>
      </c>
      <c r="AP27" s="33">
        <f t="shared" si="7"/>
        <v>16.885946898376499</v>
      </c>
      <c r="AQ27" s="33">
        <f t="shared" si="7"/>
        <v>0</v>
      </c>
      <c r="AR27" s="33">
        <f t="shared" si="7"/>
        <v>0</v>
      </c>
      <c r="AS27" s="33">
        <f t="shared" si="7"/>
        <v>0</v>
      </c>
      <c r="AT27" s="33">
        <f t="shared" si="7"/>
        <v>0</v>
      </c>
      <c r="AU27" s="33">
        <f t="shared" si="7"/>
        <v>0</v>
      </c>
      <c r="AV27" s="33">
        <f t="shared" si="7"/>
        <v>6.5522532402765012</v>
      </c>
      <c r="AW27" s="33">
        <f t="shared" si="7"/>
        <v>45.006587884480702</v>
      </c>
      <c r="AX27" s="33">
        <f t="shared" si="7"/>
        <v>19.468974994032198</v>
      </c>
      <c r="AY27" s="33">
        <f t="shared" si="7"/>
        <v>0</v>
      </c>
      <c r="AZ27" s="33">
        <f t="shared" si="7"/>
        <v>27.259839825951715</v>
      </c>
      <c r="BA27" s="33">
        <f t="shared" si="7"/>
        <v>0</v>
      </c>
      <c r="BB27" s="33">
        <f t="shared" si="7"/>
        <v>0</v>
      </c>
      <c r="BC27" s="33">
        <f t="shared" si="7"/>
        <v>0</v>
      </c>
      <c r="BD27" s="33">
        <f t="shared" si="7"/>
        <v>0</v>
      </c>
      <c r="BE27" s="33">
        <f t="shared" si="7"/>
        <v>0</v>
      </c>
      <c r="BF27" s="33">
        <f t="shared" si="7"/>
        <v>1.5462893653070005</v>
      </c>
      <c r="BG27" s="33">
        <f t="shared" si="7"/>
        <v>4.3761806027732</v>
      </c>
      <c r="BH27" s="33">
        <f t="shared" si="7"/>
        <v>5.4019756639353007</v>
      </c>
      <c r="BI27" s="33">
        <f t="shared" si="7"/>
        <v>0</v>
      </c>
      <c r="BJ27" s="33">
        <f t="shared" si="7"/>
        <v>6.7370304102548024</v>
      </c>
      <c r="BK27" s="33">
        <f>SUM(BK23:BK26)</f>
        <v>340.85042075287566</v>
      </c>
    </row>
    <row r="28" spans="1:67">
      <c r="A28" s="16"/>
      <c r="B28" s="22" t="s">
        <v>80</v>
      </c>
      <c r="C28" s="33">
        <f t="shared" ref="C28:AH28" si="8">C9+C12+C15+C18+C21+C27</f>
        <v>0</v>
      </c>
      <c r="D28" s="33">
        <f t="shared" si="8"/>
        <v>219.21028198983788</v>
      </c>
      <c r="E28" s="33">
        <f t="shared" si="8"/>
        <v>0</v>
      </c>
      <c r="F28" s="33">
        <f t="shared" si="8"/>
        <v>0</v>
      </c>
      <c r="G28" s="33">
        <f t="shared" si="8"/>
        <v>0</v>
      </c>
      <c r="H28" s="33">
        <f t="shared" si="8"/>
        <v>5.654665902962698</v>
      </c>
      <c r="I28" s="33">
        <f t="shared" si="8"/>
        <v>366.18681177812459</v>
      </c>
      <c r="J28" s="33">
        <f t="shared" si="8"/>
        <v>287.30271808070819</v>
      </c>
      <c r="K28" s="33">
        <f t="shared" si="8"/>
        <v>0</v>
      </c>
      <c r="L28" s="33">
        <f t="shared" si="8"/>
        <v>101.20776272740355</v>
      </c>
      <c r="M28" s="33">
        <f t="shared" si="8"/>
        <v>0</v>
      </c>
      <c r="N28" s="33">
        <f t="shared" si="8"/>
        <v>0</v>
      </c>
      <c r="O28" s="33">
        <f t="shared" si="8"/>
        <v>0</v>
      </c>
      <c r="P28" s="33">
        <f t="shared" si="8"/>
        <v>0</v>
      </c>
      <c r="Q28" s="33">
        <f t="shared" si="8"/>
        <v>0</v>
      </c>
      <c r="R28" s="33">
        <f t="shared" si="8"/>
        <v>3.9262853395446022</v>
      </c>
      <c r="S28" s="33">
        <f t="shared" si="8"/>
        <v>506.48401363349535</v>
      </c>
      <c r="T28" s="33">
        <f t="shared" si="8"/>
        <v>227.94537724886453</v>
      </c>
      <c r="U28" s="33">
        <f t="shared" si="8"/>
        <v>0</v>
      </c>
      <c r="V28" s="33">
        <f t="shared" si="8"/>
        <v>11.465336666928801</v>
      </c>
      <c r="W28" s="33">
        <f t="shared" si="8"/>
        <v>0</v>
      </c>
      <c r="X28" s="33">
        <f t="shared" si="8"/>
        <v>0</v>
      </c>
      <c r="Y28" s="33">
        <f t="shared" si="8"/>
        <v>0</v>
      </c>
      <c r="Z28" s="33">
        <f t="shared" si="8"/>
        <v>0</v>
      </c>
      <c r="AA28" s="33">
        <f t="shared" si="8"/>
        <v>0</v>
      </c>
      <c r="AB28" s="33">
        <f t="shared" si="8"/>
        <v>10.078681608070699</v>
      </c>
      <c r="AC28" s="33">
        <f t="shared" si="8"/>
        <v>104.91133811531452</v>
      </c>
      <c r="AD28" s="33">
        <f t="shared" si="8"/>
        <v>11.887633874741597</v>
      </c>
      <c r="AE28" s="33">
        <f t="shared" si="8"/>
        <v>0</v>
      </c>
      <c r="AF28" s="33">
        <f t="shared" si="8"/>
        <v>143.81512520864123</v>
      </c>
      <c r="AG28" s="33">
        <f t="shared" si="8"/>
        <v>0</v>
      </c>
      <c r="AH28" s="33">
        <f t="shared" si="8"/>
        <v>0</v>
      </c>
      <c r="AI28" s="33">
        <f t="shared" ref="AI28:BK28" si="9">AI9+AI12+AI15+AI18+AI21+AI27</f>
        <v>0</v>
      </c>
      <c r="AJ28" s="33">
        <f t="shared" si="9"/>
        <v>0</v>
      </c>
      <c r="AK28" s="33">
        <f t="shared" si="9"/>
        <v>0</v>
      </c>
      <c r="AL28" s="33">
        <f t="shared" si="9"/>
        <v>9.5574784578647982</v>
      </c>
      <c r="AM28" s="33">
        <f t="shared" si="9"/>
        <v>52.281265022512201</v>
      </c>
      <c r="AN28" s="33">
        <f t="shared" si="9"/>
        <v>362.49761063999762</v>
      </c>
      <c r="AO28" s="33">
        <f t="shared" si="9"/>
        <v>0</v>
      </c>
      <c r="AP28" s="33">
        <f t="shared" si="9"/>
        <v>53.571590632163435</v>
      </c>
      <c r="AQ28" s="33">
        <f t="shared" si="9"/>
        <v>0</v>
      </c>
      <c r="AR28" s="33">
        <f t="shared" si="9"/>
        <v>0</v>
      </c>
      <c r="AS28" s="33">
        <f t="shared" si="9"/>
        <v>0</v>
      </c>
      <c r="AT28" s="33">
        <f t="shared" si="9"/>
        <v>0</v>
      </c>
      <c r="AU28" s="33">
        <f t="shared" si="9"/>
        <v>0</v>
      </c>
      <c r="AV28" s="33">
        <f t="shared" si="9"/>
        <v>12.31297498621551</v>
      </c>
      <c r="AW28" s="33">
        <f t="shared" si="9"/>
        <v>89.877094935574291</v>
      </c>
      <c r="AX28" s="33">
        <f t="shared" si="9"/>
        <v>30.339638780225297</v>
      </c>
      <c r="AY28" s="33">
        <f t="shared" si="9"/>
        <v>0</v>
      </c>
      <c r="AZ28" s="33">
        <f t="shared" si="9"/>
        <v>64.766893975072193</v>
      </c>
      <c r="BA28" s="33">
        <f t="shared" si="9"/>
        <v>0</v>
      </c>
      <c r="BB28" s="33">
        <f t="shared" si="9"/>
        <v>0</v>
      </c>
      <c r="BC28" s="33">
        <f t="shared" si="9"/>
        <v>0</v>
      </c>
      <c r="BD28" s="33">
        <f t="shared" si="9"/>
        <v>0</v>
      </c>
      <c r="BE28" s="33">
        <f t="shared" si="9"/>
        <v>0</v>
      </c>
      <c r="BF28" s="33">
        <f t="shared" si="9"/>
        <v>3.1191190864214988</v>
      </c>
      <c r="BG28" s="33">
        <f t="shared" si="9"/>
        <v>5.2440005699662997</v>
      </c>
      <c r="BH28" s="33">
        <f t="shared" si="9"/>
        <v>22.343781326418899</v>
      </c>
      <c r="BI28" s="33">
        <f t="shared" si="9"/>
        <v>0</v>
      </c>
      <c r="BJ28" s="33">
        <f t="shared" si="9"/>
        <v>8.7129270614784033</v>
      </c>
      <c r="BK28" s="33">
        <f t="shared" si="9"/>
        <v>2714.7004076485482</v>
      </c>
    </row>
    <row r="29" spans="1:67" ht="3.75" customHeight="1">
      <c r="A29" s="16"/>
      <c r="B29" s="23"/>
      <c r="C29" s="74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6"/>
    </row>
    <row r="30" spans="1:67">
      <c r="A30" s="16" t="s">
        <v>1</v>
      </c>
      <c r="B30" s="19" t="s">
        <v>7</v>
      </c>
      <c r="C30" s="74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6"/>
    </row>
    <row r="31" spans="1:67" s="4" customFormat="1">
      <c r="A31" s="16" t="s">
        <v>76</v>
      </c>
      <c r="B31" s="20" t="s">
        <v>2</v>
      </c>
      <c r="C31" s="83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5"/>
    </row>
    <row r="32" spans="1:67" s="43" customFormat="1">
      <c r="A32" s="40"/>
      <c r="B32" s="41" t="s">
        <v>106</v>
      </c>
      <c r="C32" s="35">
        <v>0</v>
      </c>
      <c r="D32" s="35">
        <v>0.78869974080640004</v>
      </c>
      <c r="E32" s="35">
        <v>0</v>
      </c>
      <c r="F32" s="35">
        <v>0</v>
      </c>
      <c r="G32" s="35">
        <v>0</v>
      </c>
      <c r="H32" s="35">
        <v>15.07661646182734</v>
      </c>
      <c r="I32" s="35">
        <v>0.48633380996579978</v>
      </c>
      <c r="J32" s="35">
        <v>0</v>
      </c>
      <c r="K32" s="35">
        <v>0</v>
      </c>
      <c r="L32" s="35">
        <v>2.1852313855776986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10.645226078523551</v>
      </c>
      <c r="S32" s="35">
        <v>0.50276410041780006</v>
      </c>
      <c r="T32" s="35">
        <v>0</v>
      </c>
      <c r="U32" s="35">
        <v>0</v>
      </c>
      <c r="V32" s="35">
        <v>0.67212878325670022</v>
      </c>
      <c r="W32" s="35">
        <v>0</v>
      </c>
      <c r="X32" s="35">
        <v>0</v>
      </c>
      <c r="Y32" s="35">
        <v>0</v>
      </c>
      <c r="Z32" s="35">
        <v>0</v>
      </c>
      <c r="AA32" s="35">
        <v>0</v>
      </c>
      <c r="AB32" s="35">
        <v>78.110351591487046</v>
      </c>
      <c r="AC32" s="35">
        <v>3.7288106078306025</v>
      </c>
      <c r="AD32" s="35">
        <v>0</v>
      </c>
      <c r="AE32" s="35">
        <v>0</v>
      </c>
      <c r="AF32" s="35">
        <v>21.739480966851819</v>
      </c>
      <c r="AG32" s="35">
        <v>0</v>
      </c>
      <c r="AH32" s="35">
        <v>0</v>
      </c>
      <c r="AI32" s="35">
        <v>0</v>
      </c>
      <c r="AJ32" s="35">
        <v>0</v>
      </c>
      <c r="AK32" s="35">
        <v>0</v>
      </c>
      <c r="AL32" s="35">
        <v>70.090910361730778</v>
      </c>
      <c r="AM32" s="35">
        <v>2.2587472756395992</v>
      </c>
      <c r="AN32" s="35">
        <v>0</v>
      </c>
      <c r="AO32" s="35">
        <v>0</v>
      </c>
      <c r="AP32" s="35">
        <v>11.350957985468908</v>
      </c>
      <c r="AQ32" s="35">
        <v>0</v>
      </c>
      <c r="AR32" s="35">
        <v>0</v>
      </c>
      <c r="AS32" s="35">
        <v>0</v>
      </c>
      <c r="AT32" s="35">
        <v>0</v>
      </c>
      <c r="AU32" s="35">
        <v>0</v>
      </c>
      <c r="AV32" s="35">
        <v>234.84186459031309</v>
      </c>
      <c r="AW32" s="35">
        <v>18.905667110315303</v>
      </c>
      <c r="AX32" s="35">
        <v>0</v>
      </c>
      <c r="AY32" s="35">
        <v>0</v>
      </c>
      <c r="AZ32" s="35">
        <v>49.049724861903343</v>
      </c>
      <c r="BA32" s="35">
        <v>0</v>
      </c>
      <c r="BB32" s="35">
        <v>0</v>
      </c>
      <c r="BC32" s="35">
        <v>0</v>
      </c>
      <c r="BD32" s="35">
        <v>0</v>
      </c>
      <c r="BE32" s="35">
        <v>0</v>
      </c>
      <c r="BF32" s="35">
        <v>48.799781357321301</v>
      </c>
      <c r="BG32" s="35">
        <v>2.6936867512187983</v>
      </c>
      <c r="BH32" s="35">
        <v>0</v>
      </c>
      <c r="BI32" s="35">
        <v>0</v>
      </c>
      <c r="BJ32" s="35">
        <v>4.3990384513822001</v>
      </c>
      <c r="BK32" s="42">
        <f>SUM(C32:BJ32)</f>
        <v>576.32602227183816</v>
      </c>
    </row>
    <row r="33" spans="1:67" s="4" customFormat="1">
      <c r="A33" s="16"/>
      <c r="B33" s="21" t="s">
        <v>85</v>
      </c>
      <c r="C33" s="33">
        <f>SUM(C32)</f>
        <v>0</v>
      </c>
      <c r="D33" s="33">
        <f t="shared" ref="D33:BJ33" si="10">SUM(D32)</f>
        <v>0.78869974080640004</v>
      </c>
      <c r="E33" s="33">
        <f t="shared" si="10"/>
        <v>0</v>
      </c>
      <c r="F33" s="33">
        <f t="shared" si="10"/>
        <v>0</v>
      </c>
      <c r="G33" s="33">
        <f t="shared" si="10"/>
        <v>0</v>
      </c>
      <c r="H33" s="33">
        <f t="shared" si="10"/>
        <v>15.07661646182734</v>
      </c>
      <c r="I33" s="33">
        <f t="shared" si="10"/>
        <v>0.48633380996579978</v>
      </c>
      <c r="J33" s="33">
        <f t="shared" si="10"/>
        <v>0</v>
      </c>
      <c r="K33" s="33">
        <f t="shared" si="10"/>
        <v>0</v>
      </c>
      <c r="L33" s="33">
        <f t="shared" si="10"/>
        <v>2.1852313855776986</v>
      </c>
      <c r="M33" s="33">
        <f t="shared" si="10"/>
        <v>0</v>
      </c>
      <c r="N33" s="33">
        <f t="shared" si="10"/>
        <v>0</v>
      </c>
      <c r="O33" s="33">
        <f t="shared" si="10"/>
        <v>0</v>
      </c>
      <c r="P33" s="33">
        <f t="shared" si="10"/>
        <v>0</v>
      </c>
      <c r="Q33" s="33">
        <f t="shared" si="10"/>
        <v>0</v>
      </c>
      <c r="R33" s="33">
        <f t="shared" si="10"/>
        <v>10.645226078523551</v>
      </c>
      <c r="S33" s="33">
        <f t="shared" si="10"/>
        <v>0.50276410041780006</v>
      </c>
      <c r="T33" s="33">
        <f t="shared" si="10"/>
        <v>0</v>
      </c>
      <c r="U33" s="33">
        <f t="shared" si="10"/>
        <v>0</v>
      </c>
      <c r="V33" s="33">
        <f t="shared" si="10"/>
        <v>0.67212878325670022</v>
      </c>
      <c r="W33" s="33">
        <f t="shared" si="10"/>
        <v>0</v>
      </c>
      <c r="X33" s="33">
        <f t="shared" si="10"/>
        <v>0</v>
      </c>
      <c r="Y33" s="33">
        <f t="shared" si="10"/>
        <v>0</v>
      </c>
      <c r="Z33" s="33">
        <f t="shared" si="10"/>
        <v>0</v>
      </c>
      <c r="AA33" s="33">
        <f t="shared" si="10"/>
        <v>0</v>
      </c>
      <c r="AB33" s="33">
        <f t="shared" si="10"/>
        <v>78.110351591487046</v>
      </c>
      <c r="AC33" s="33">
        <f t="shared" si="10"/>
        <v>3.7288106078306025</v>
      </c>
      <c r="AD33" s="33">
        <f t="shared" si="10"/>
        <v>0</v>
      </c>
      <c r="AE33" s="33">
        <f t="shared" si="10"/>
        <v>0</v>
      </c>
      <c r="AF33" s="33">
        <f t="shared" si="10"/>
        <v>21.739480966851819</v>
      </c>
      <c r="AG33" s="33">
        <f t="shared" si="10"/>
        <v>0</v>
      </c>
      <c r="AH33" s="33">
        <f t="shared" si="10"/>
        <v>0</v>
      </c>
      <c r="AI33" s="33">
        <f t="shared" si="10"/>
        <v>0</v>
      </c>
      <c r="AJ33" s="33">
        <f t="shared" si="10"/>
        <v>0</v>
      </c>
      <c r="AK33" s="33">
        <f t="shared" si="10"/>
        <v>0</v>
      </c>
      <c r="AL33" s="33">
        <f t="shared" si="10"/>
        <v>70.090910361730778</v>
      </c>
      <c r="AM33" s="33">
        <f t="shared" si="10"/>
        <v>2.2587472756395992</v>
      </c>
      <c r="AN33" s="33">
        <f t="shared" si="10"/>
        <v>0</v>
      </c>
      <c r="AO33" s="33">
        <f t="shared" si="10"/>
        <v>0</v>
      </c>
      <c r="AP33" s="33">
        <f t="shared" si="10"/>
        <v>11.350957985468908</v>
      </c>
      <c r="AQ33" s="33">
        <f t="shared" si="10"/>
        <v>0</v>
      </c>
      <c r="AR33" s="33">
        <f t="shared" si="10"/>
        <v>0</v>
      </c>
      <c r="AS33" s="33">
        <f t="shared" si="10"/>
        <v>0</v>
      </c>
      <c r="AT33" s="33">
        <f t="shared" si="10"/>
        <v>0</v>
      </c>
      <c r="AU33" s="33">
        <f t="shared" si="10"/>
        <v>0</v>
      </c>
      <c r="AV33" s="33">
        <f t="shared" si="10"/>
        <v>234.84186459031309</v>
      </c>
      <c r="AW33" s="33">
        <f t="shared" si="10"/>
        <v>18.905667110315303</v>
      </c>
      <c r="AX33" s="33">
        <f t="shared" si="10"/>
        <v>0</v>
      </c>
      <c r="AY33" s="33">
        <f t="shared" si="10"/>
        <v>0</v>
      </c>
      <c r="AZ33" s="33">
        <f t="shared" si="10"/>
        <v>49.049724861903343</v>
      </c>
      <c r="BA33" s="33">
        <f t="shared" si="10"/>
        <v>0</v>
      </c>
      <c r="BB33" s="33">
        <f t="shared" si="10"/>
        <v>0</v>
      </c>
      <c r="BC33" s="33">
        <f t="shared" si="10"/>
        <v>0</v>
      </c>
      <c r="BD33" s="33">
        <f t="shared" si="10"/>
        <v>0</v>
      </c>
      <c r="BE33" s="33">
        <f t="shared" si="10"/>
        <v>0</v>
      </c>
      <c r="BF33" s="33">
        <f t="shared" si="10"/>
        <v>48.799781357321301</v>
      </c>
      <c r="BG33" s="33">
        <f t="shared" si="10"/>
        <v>2.6936867512187983</v>
      </c>
      <c r="BH33" s="33">
        <f t="shared" si="10"/>
        <v>0</v>
      </c>
      <c r="BI33" s="33">
        <f t="shared" si="10"/>
        <v>0</v>
      </c>
      <c r="BJ33" s="33">
        <f t="shared" si="10"/>
        <v>4.3990384513822001</v>
      </c>
      <c r="BK33" s="33">
        <f>SUM(BK32)</f>
        <v>576.32602227183816</v>
      </c>
    </row>
    <row r="34" spans="1:67">
      <c r="A34" s="16" t="s">
        <v>77</v>
      </c>
      <c r="B34" s="20" t="s">
        <v>15</v>
      </c>
      <c r="C34" s="74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6"/>
    </row>
    <row r="35" spans="1:67">
      <c r="A35" s="16"/>
      <c r="B35" s="29" t="s">
        <v>107</v>
      </c>
      <c r="C35" s="35">
        <v>0</v>
      </c>
      <c r="D35" s="35">
        <v>0.76644998351609994</v>
      </c>
      <c r="E35" s="35">
        <v>0</v>
      </c>
      <c r="F35" s="35">
        <v>0</v>
      </c>
      <c r="G35" s="35">
        <v>0</v>
      </c>
      <c r="H35" s="35">
        <v>5.0001839199973075</v>
      </c>
      <c r="I35" s="35">
        <v>1.1876112231286</v>
      </c>
      <c r="J35" s="35">
        <v>0</v>
      </c>
      <c r="K35" s="35">
        <v>0</v>
      </c>
      <c r="L35" s="35">
        <v>3.2480452804817999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2.0049425917836032</v>
      </c>
      <c r="S35" s="35">
        <v>3.4511138612800002E-2</v>
      </c>
      <c r="T35" s="35">
        <v>0</v>
      </c>
      <c r="U35" s="35">
        <v>0</v>
      </c>
      <c r="V35" s="35">
        <v>0.75439226896620015</v>
      </c>
      <c r="W35" s="35">
        <v>0</v>
      </c>
      <c r="X35" s="35">
        <v>0</v>
      </c>
      <c r="Y35" s="35">
        <v>0</v>
      </c>
      <c r="Z35" s="35">
        <v>0</v>
      </c>
      <c r="AA35" s="35">
        <v>0</v>
      </c>
      <c r="AB35" s="35">
        <v>36.765135002378003</v>
      </c>
      <c r="AC35" s="35">
        <v>1.4991364909015998</v>
      </c>
      <c r="AD35" s="35">
        <v>2.6022898607418998</v>
      </c>
      <c r="AE35" s="35">
        <v>0</v>
      </c>
      <c r="AF35" s="35">
        <v>18.191300099689197</v>
      </c>
      <c r="AG35" s="35">
        <v>0</v>
      </c>
      <c r="AH35" s="35">
        <v>0</v>
      </c>
      <c r="AI35" s="35">
        <v>0</v>
      </c>
      <c r="AJ35" s="35">
        <v>0</v>
      </c>
      <c r="AK35" s="35">
        <v>0</v>
      </c>
      <c r="AL35" s="35">
        <v>34.87624924102272</v>
      </c>
      <c r="AM35" s="35">
        <v>0.28127356999909997</v>
      </c>
      <c r="AN35" s="35">
        <v>3.2688996128999999E-3</v>
      </c>
      <c r="AO35" s="35">
        <v>0</v>
      </c>
      <c r="AP35" s="35">
        <v>6.1752989379259988</v>
      </c>
      <c r="AQ35" s="35">
        <v>0</v>
      </c>
      <c r="AR35" s="35">
        <v>0</v>
      </c>
      <c r="AS35" s="35">
        <v>0</v>
      </c>
      <c r="AT35" s="35">
        <v>0</v>
      </c>
      <c r="AU35" s="35">
        <v>0</v>
      </c>
      <c r="AV35" s="35">
        <v>102.03598682216106</v>
      </c>
      <c r="AW35" s="35">
        <v>12.105751948155209</v>
      </c>
      <c r="AX35" s="35">
        <v>0</v>
      </c>
      <c r="AY35" s="35">
        <v>0</v>
      </c>
      <c r="AZ35" s="35">
        <v>60.870827386098838</v>
      </c>
      <c r="BA35" s="35">
        <v>0</v>
      </c>
      <c r="BB35" s="35">
        <v>0</v>
      </c>
      <c r="BC35" s="35">
        <v>0</v>
      </c>
      <c r="BD35" s="35">
        <v>0</v>
      </c>
      <c r="BE35" s="35">
        <v>0</v>
      </c>
      <c r="BF35" s="35">
        <v>19.63205323105559</v>
      </c>
      <c r="BG35" s="35">
        <v>5.8951892684506992</v>
      </c>
      <c r="BH35" s="35">
        <v>0</v>
      </c>
      <c r="BI35" s="35">
        <v>0</v>
      </c>
      <c r="BJ35" s="35">
        <v>4.9892985748987995</v>
      </c>
      <c r="BK35" s="36">
        <f>SUM(C35:BJ35)</f>
        <v>318.91919573957802</v>
      </c>
      <c r="BM35" s="37"/>
      <c r="BO35" s="37"/>
    </row>
    <row r="36" spans="1:67">
      <c r="A36" s="16"/>
      <c r="B36" s="29" t="s">
        <v>126</v>
      </c>
      <c r="C36" s="35">
        <v>0</v>
      </c>
      <c r="D36" s="35">
        <v>0.56257035409669998</v>
      </c>
      <c r="E36" s="35">
        <v>0</v>
      </c>
      <c r="F36" s="35">
        <v>0</v>
      </c>
      <c r="G36" s="35">
        <v>0</v>
      </c>
      <c r="H36" s="35">
        <v>0.29179876431770002</v>
      </c>
      <c r="I36" s="35">
        <v>0</v>
      </c>
      <c r="J36" s="35">
        <v>0</v>
      </c>
      <c r="K36" s="35">
        <v>0</v>
      </c>
      <c r="L36" s="35">
        <v>0.48504994516049987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0.21533538709280003</v>
      </c>
      <c r="S36" s="35">
        <v>3.5234259806399999E-2</v>
      </c>
      <c r="T36" s="35">
        <v>0</v>
      </c>
      <c r="U36" s="35">
        <v>0</v>
      </c>
      <c r="V36" s="35">
        <v>0.16116833919330001</v>
      </c>
      <c r="W36" s="35">
        <v>0</v>
      </c>
      <c r="X36" s="35">
        <v>0</v>
      </c>
      <c r="Y36" s="35">
        <v>0</v>
      </c>
      <c r="Z36" s="35">
        <v>0</v>
      </c>
      <c r="AA36" s="35">
        <v>0</v>
      </c>
      <c r="AB36" s="35">
        <v>19.996928359169218</v>
      </c>
      <c r="AC36" s="35">
        <v>3.1247059925778005</v>
      </c>
      <c r="AD36" s="35">
        <v>0</v>
      </c>
      <c r="AE36" s="35">
        <v>0</v>
      </c>
      <c r="AF36" s="35">
        <v>27.54821855323366</v>
      </c>
      <c r="AG36" s="35">
        <v>0</v>
      </c>
      <c r="AH36" s="35">
        <v>0</v>
      </c>
      <c r="AI36" s="35">
        <v>0</v>
      </c>
      <c r="AJ36" s="35">
        <v>0</v>
      </c>
      <c r="AK36" s="35">
        <v>0</v>
      </c>
      <c r="AL36" s="35">
        <v>21.074839842643627</v>
      </c>
      <c r="AM36" s="35">
        <v>1.7847264357403996</v>
      </c>
      <c r="AN36" s="35">
        <v>0</v>
      </c>
      <c r="AO36" s="35">
        <v>0</v>
      </c>
      <c r="AP36" s="35">
        <v>14.890076826307867</v>
      </c>
      <c r="AQ36" s="35">
        <v>0</v>
      </c>
      <c r="AR36" s="35">
        <v>0</v>
      </c>
      <c r="AS36" s="35">
        <v>0</v>
      </c>
      <c r="AT36" s="35">
        <v>0</v>
      </c>
      <c r="AU36" s="35">
        <v>0</v>
      </c>
      <c r="AV36" s="35">
        <v>1.3677081262690998</v>
      </c>
      <c r="AW36" s="35">
        <v>0.63553453283850003</v>
      </c>
      <c r="AX36" s="35">
        <v>0</v>
      </c>
      <c r="AY36" s="35">
        <v>0</v>
      </c>
      <c r="AZ36" s="35">
        <v>1.3566841984826998</v>
      </c>
      <c r="BA36" s="35">
        <v>0</v>
      </c>
      <c r="BB36" s="35">
        <v>0</v>
      </c>
      <c r="BC36" s="35">
        <v>0</v>
      </c>
      <c r="BD36" s="35">
        <v>0</v>
      </c>
      <c r="BE36" s="35">
        <v>0</v>
      </c>
      <c r="BF36" s="35">
        <v>0.70596167972880253</v>
      </c>
      <c r="BG36" s="35">
        <v>4.2871929161200001E-2</v>
      </c>
      <c r="BH36" s="35">
        <v>0</v>
      </c>
      <c r="BI36" s="35">
        <v>0</v>
      </c>
      <c r="BJ36" s="35">
        <v>0.60869430764459997</v>
      </c>
      <c r="BK36" s="36">
        <f>SUM(C36:BJ36)</f>
        <v>94.888107833464844</v>
      </c>
      <c r="BM36" s="37"/>
      <c r="BO36" s="37"/>
    </row>
    <row r="37" spans="1:67">
      <c r="A37" s="16"/>
      <c r="B37" s="29" t="s">
        <v>117</v>
      </c>
      <c r="C37" s="35">
        <v>0</v>
      </c>
      <c r="D37" s="35">
        <v>0.53788147396770003</v>
      </c>
      <c r="E37" s="35">
        <v>0</v>
      </c>
      <c r="F37" s="35">
        <v>0</v>
      </c>
      <c r="G37" s="35">
        <v>0</v>
      </c>
      <c r="H37" s="35">
        <v>1.926664029035607</v>
      </c>
      <c r="I37" s="35">
        <v>1.1689905354699999E-2</v>
      </c>
      <c r="J37" s="35">
        <v>0</v>
      </c>
      <c r="K37" s="35">
        <v>0</v>
      </c>
      <c r="L37" s="35">
        <v>0.61486308509569998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1.5884833795542996</v>
      </c>
      <c r="S37" s="35">
        <v>1.2970903393223001</v>
      </c>
      <c r="T37" s="35">
        <v>0</v>
      </c>
      <c r="U37" s="35">
        <v>0</v>
      </c>
      <c r="V37" s="35">
        <v>0.32155758348329999</v>
      </c>
      <c r="W37" s="35">
        <v>0</v>
      </c>
      <c r="X37" s="35">
        <v>6.4516129000000008E-6</v>
      </c>
      <c r="Y37" s="35">
        <v>0</v>
      </c>
      <c r="Z37" s="35">
        <v>0</v>
      </c>
      <c r="AA37" s="35">
        <v>0</v>
      </c>
      <c r="AB37" s="35">
        <v>34.518377720493056</v>
      </c>
      <c r="AC37" s="35">
        <v>4.5670454205445052</v>
      </c>
      <c r="AD37" s="35">
        <v>0</v>
      </c>
      <c r="AE37" s="35">
        <v>0</v>
      </c>
      <c r="AF37" s="35">
        <v>37.892604274374214</v>
      </c>
      <c r="AG37" s="35">
        <v>0</v>
      </c>
      <c r="AH37" s="35">
        <v>0</v>
      </c>
      <c r="AI37" s="35">
        <v>0</v>
      </c>
      <c r="AJ37" s="35">
        <v>0</v>
      </c>
      <c r="AK37" s="35">
        <v>0</v>
      </c>
      <c r="AL37" s="35">
        <v>43.902417322505677</v>
      </c>
      <c r="AM37" s="35">
        <v>4.361029571803102</v>
      </c>
      <c r="AN37" s="35">
        <v>0.1144870967741</v>
      </c>
      <c r="AO37" s="35">
        <v>0</v>
      </c>
      <c r="AP37" s="35">
        <v>26.2986200750608</v>
      </c>
      <c r="AQ37" s="35">
        <v>0</v>
      </c>
      <c r="AR37" s="35">
        <v>0</v>
      </c>
      <c r="AS37" s="35">
        <v>0</v>
      </c>
      <c r="AT37" s="35">
        <v>0</v>
      </c>
      <c r="AU37" s="35">
        <v>0</v>
      </c>
      <c r="AV37" s="35">
        <v>8.5640803987252525</v>
      </c>
      <c r="AW37" s="35">
        <v>0.78181723509529999</v>
      </c>
      <c r="AX37" s="35">
        <v>0</v>
      </c>
      <c r="AY37" s="35">
        <v>0</v>
      </c>
      <c r="AZ37" s="35">
        <v>6.510446113123403</v>
      </c>
      <c r="BA37" s="35">
        <v>0</v>
      </c>
      <c r="BB37" s="35">
        <v>0</v>
      </c>
      <c r="BC37" s="35">
        <v>0</v>
      </c>
      <c r="BD37" s="35">
        <v>0</v>
      </c>
      <c r="BE37" s="35">
        <v>0</v>
      </c>
      <c r="BF37" s="35">
        <v>4.3158550094568948</v>
      </c>
      <c r="BG37" s="35">
        <v>0.53191399429019992</v>
      </c>
      <c r="BH37" s="35">
        <v>0</v>
      </c>
      <c r="BI37" s="35">
        <v>0</v>
      </c>
      <c r="BJ37" s="35">
        <v>2.3541051683843999</v>
      </c>
      <c r="BK37" s="36">
        <f>SUM(C37:BJ37)</f>
        <v>181.0110356480574</v>
      </c>
      <c r="BM37" s="37"/>
      <c r="BO37" s="37"/>
    </row>
    <row r="38" spans="1:67">
      <c r="A38" s="16"/>
      <c r="B38" s="29" t="s">
        <v>124</v>
      </c>
      <c r="C38" s="35">
        <v>0</v>
      </c>
      <c r="D38" s="35">
        <v>0.58766338261289996</v>
      </c>
      <c r="E38" s="35">
        <v>0</v>
      </c>
      <c r="F38" s="35">
        <v>0</v>
      </c>
      <c r="G38" s="35">
        <v>0</v>
      </c>
      <c r="H38" s="35">
        <v>1.4311183304303006</v>
      </c>
      <c r="I38" s="35">
        <v>5.8883870967000006E-3</v>
      </c>
      <c r="J38" s="35">
        <v>0</v>
      </c>
      <c r="K38" s="35">
        <v>0</v>
      </c>
      <c r="L38" s="35">
        <v>1.8681819622567999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0.8939651998530983</v>
      </c>
      <c r="S38" s="35">
        <v>0</v>
      </c>
      <c r="T38" s="35">
        <v>0</v>
      </c>
      <c r="U38" s="35">
        <v>0</v>
      </c>
      <c r="V38" s="35">
        <v>0.1838250661611</v>
      </c>
      <c r="W38" s="35">
        <v>0</v>
      </c>
      <c r="X38" s="35">
        <v>0</v>
      </c>
      <c r="Y38" s="35">
        <v>0</v>
      </c>
      <c r="Z38" s="35">
        <v>0</v>
      </c>
      <c r="AA38" s="35">
        <v>0</v>
      </c>
      <c r="AB38" s="35">
        <v>24.797897811161473</v>
      </c>
      <c r="AC38" s="35">
        <v>4.278451128060798</v>
      </c>
      <c r="AD38" s="35">
        <v>0</v>
      </c>
      <c r="AE38" s="35">
        <v>0</v>
      </c>
      <c r="AF38" s="35">
        <v>29.880699420647051</v>
      </c>
      <c r="AG38" s="35">
        <v>0</v>
      </c>
      <c r="AH38" s="35">
        <v>0</v>
      </c>
      <c r="AI38" s="35">
        <v>0</v>
      </c>
      <c r="AJ38" s="35">
        <v>0</v>
      </c>
      <c r="AK38" s="35">
        <v>0</v>
      </c>
      <c r="AL38" s="35">
        <v>25.611694454768369</v>
      </c>
      <c r="AM38" s="35">
        <v>2.9514912815135017</v>
      </c>
      <c r="AN38" s="35">
        <v>0</v>
      </c>
      <c r="AO38" s="35">
        <v>0</v>
      </c>
      <c r="AP38" s="35">
        <v>14.382908313337992</v>
      </c>
      <c r="AQ38" s="35">
        <v>0</v>
      </c>
      <c r="AR38" s="35">
        <v>0</v>
      </c>
      <c r="AS38" s="35">
        <v>0</v>
      </c>
      <c r="AT38" s="35">
        <v>0</v>
      </c>
      <c r="AU38" s="35">
        <v>0</v>
      </c>
      <c r="AV38" s="35">
        <v>6.3385931210892199</v>
      </c>
      <c r="AW38" s="35">
        <v>0.36509807538620004</v>
      </c>
      <c r="AX38" s="35">
        <v>0</v>
      </c>
      <c r="AY38" s="35">
        <v>0</v>
      </c>
      <c r="AZ38" s="35">
        <v>4.7502372843825995</v>
      </c>
      <c r="BA38" s="35">
        <v>0</v>
      </c>
      <c r="BB38" s="35">
        <v>0</v>
      </c>
      <c r="BC38" s="35">
        <v>0</v>
      </c>
      <c r="BD38" s="35">
        <v>0</v>
      </c>
      <c r="BE38" s="35">
        <v>0</v>
      </c>
      <c r="BF38" s="35">
        <v>4.0453792843285568</v>
      </c>
      <c r="BG38" s="35">
        <v>0.1664613689352</v>
      </c>
      <c r="BH38" s="35">
        <v>0</v>
      </c>
      <c r="BI38" s="35">
        <v>0</v>
      </c>
      <c r="BJ38" s="35">
        <v>1.7072573794174</v>
      </c>
      <c r="BK38" s="36">
        <f t="shared" ref="BK38:BK41" si="11">SUM(C38:BJ38)</f>
        <v>124.24681125143927</v>
      </c>
      <c r="BM38" s="37"/>
      <c r="BO38" s="37"/>
    </row>
    <row r="39" spans="1:67">
      <c r="A39" s="16"/>
      <c r="B39" s="29" t="s">
        <v>127</v>
      </c>
      <c r="C39" s="35">
        <v>0</v>
      </c>
      <c r="D39" s="35">
        <v>0.39446820799999999</v>
      </c>
      <c r="E39" s="35">
        <v>0</v>
      </c>
      <c r="F39" s="35">
        <v>0</v>
      </c>
      <c r="G39" s="35">
        <v>0</v>
      </c>
      <c r="H39" s="35">
        <v>0.18036357754420018</v>
      </c>
      <c r="I39" s="35">
        <v>5.4951612903000003E-3</v>
      </c>
      <c r="J39" s="35">
        <v>0</v>
      </c>
      <c r="K39" s="35">
        <v>0</v>
      </c>
      <c r="L39" s="35">
        <v>3.6808522354800005E-2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0.22286420383390029</v>
      </c>
      <c r="S39" s="35">
        <v>6.2161959031E-3</v>
      </c>
      <c r="T39" s="35">
        <v>0</v>
      </c>
      <c r="U39" s="35">
        <v>0</v>
      </c>
      <c r="V39" s="35">
        <v>8.6823548386899999E-2</v>
      </c>
      <c r="W39" s="35">
        <v>0</v>
      </c>
      <c r="X39" s="35">
        <v>0</v>
      </c>
      <c r="Y39" s="35">
        <v>0</v>
      </c>
      <c r="Z39" s="35">
        <v>0</v>
      </c>
      <c r="AA39" s="35">
        <v>0</v>
      </c>
      <c r="AB39" s="35">
        <v>5.8817749064143738</v>
      </c>
      <c r="AC39" s="35">
        <v>1.027746774193</v>
      </c>
      <c r="AD39" s="35">
        <v>0</v>
      </c>
      <c r="AE39" s="35">
        <v>0</v>
      </c>
      <c r="AF39" s="35">
        <v>7.8854044308625131</v>
      </c>
      <c r="AG39" s="35">
        <v>0</v>
      </c>
      <c r="AH39" s="35">
        <v>0</v>
      </c>
      <c r="AI39" s="35">
        <v>0</v>
      </c>
      <c r="AJ39" s="35">
        <v>0</v>
      </c>
      <c r="AK39" s="35">
        <v>0</v>
      </c>
      <c r="AL39" s="35">
        <v>6.7190636184538484</v>
      </c>
      <c r="AM39" s="35">
        <v>0.93083298477330001</v>
      </c>
      <c r="AN39" s="35">
        <v>0</v>
      </c>
      <c r="AO39" s="35">
        <v>0</v>
      </c>
      <c r="AP39" s="35">
        <v>4.9296613822836983</v>
      </c>
      <c r="AQ39" s="35">
        <v>0</v>
      </c>
      <c r="AR39" s="35">
        <v>0</v>
      </c>
      <c r="AS39" s="35">
        <v>0</v>
      </c>
      <c r="AT39" s="35">
        <v>0</v>
      </c>
      <c r="AU39" s="35">
        <v>0</v>
      </c>
      <c r="AV39" s="35">
        <v>1.1680970164974087</v>
      </c>
      <c r="AW39" s="35">
        <v>3.9844272322400003E-2</v>
      </c>
      <c r="AX39" s="35">
        <v>0</v>
      </c>
      <c r="AY39" s="35">
        <v>0</v>
      </c>
      <c r="AZ39" s="35">
        <v>1.2111250156116999</v>
      </c>
      <c r="BA39" s="35">
        <v>0</v>
      </c>
      <c r="BB39" s="35">
        <v>0</v>
      </c>
      <c r="BC39" s="35">
        <v>0</v>
      </c>
      <c r="BD39" s="35">
        <v>0</v>
      </c>
      <c r="BE39" s="35">
        <v>0</v>
      </c>
      <c r="BF39" s="35">
        <v>0.49934364392529984</v>
      </c>
      <c r="BG39" s="35">
        <v>1.0818387096699999E-2</v>
      </c>
      <c r="BH39" s="35">
        <v>0</v>
      </c>
      <c r="BI39" s="35">
        <v>0</v>
      </c>
      <c r="BJ39" s="35">
        <v>0.21810462822529997</v>
      </c>
      <c r="BK39" s="36">
        <f t="shared" si="11"/>
        <v>31.454856477972744</v>
      </c>
      <c r="BM39" s="37"/>
      <c r="BO39" s="37"/>
    </row>
    <row r="40" spans="1:67">
      <c r="A40" s="16"/>
      <c r="B40" s="29" t="s">
        <v>108</v>
      </c>
      <c r="C40" s="35">
        <v>0</v>
      </c>
      <c r="D40" s="35">
        <v>0.74468212432250003</v>
      </c>
      <c r="E40" s="35">
        <v>0</v>
      </c>
      <c r="F40" s="35">
        <v>0</v>
      </c>
      <c r="G40" s="35">
        <v>0</v>
      </c>
      <c r="H40" s="35">
        <v>5.9891860501116021</v>
      </c>
      <c r="I40" s="35">
        <v>3.9138427065796004</v>
      </c>
      <c r="J40" s="35">
        <v>0</v>
      </c>
      <c r="K40" s="35">
        <v>0</v>
      </c>
      <c r="L40" s="35">
        <v>1.9618485811589002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3.1613874472184018</v>
      </c>
      <c r="S40" s="35">
        <v>3.7442522869675998</v>
      </c>
      <c r="T40" s="35">
        <v>0</v>
      </c>
      <c r="U40" s="35">
        <v>0</v>
      </c>
      <c r="V40" s="35">
        <v>1.0239015443208999</v>
      </c>
      <c r="W40" s="35">
        <v>0</v>
      </c>
      <c r="X40" s="35">
        <v>0</v>
      </c>
      <c r="Y40" s="35">
        <v>0</v>
      </c>
      <c r="Z40" s="35">
        <v>0</v>
      </c>
      <c r="AA40" s="35">
        <v>0</v>
      </c>
      <c r="AB40" s="35">
        <v>74.477434509252433</v>
      </c>
      <c r="AC40" s="35">
        <v>6.880986609480999</v>
      </c>
      <c r="AD40" s="35">
        <v>2.7474753059677002</v>
      </c>
      <c r="AE40" s="35">
        <v>0</v>
      </c>
      <c r="AF40" s="35">
        <v>26.772138972458972</v>
      </c>
      <c r="AG40" s="35">
        <v>0</v>
      </c>
      <c r="AH40" s="35">
        <v>0</v>
      </c>
      <c r="AI40" s="35">
        <v>0</v>
      </c>
      <c r="AJ40" s="35">
        <v>0</v>
      </c>
      <c r="AK40" s="35">
        <v>0</v>
      </c>
      <c r="AL40" s="35">
        <v>74.985431760954569</v>
      </c>
      <c r="AM40" s="35">
        <v>1.3611577862565993</v>
      </c>
      <c r="AN40" s="35">
        <v>0</v>
      </c>
      <c r="AO40" s="35">
        <v>0</v>
      </c>
      <c r="AP40" s="35">
        <v>13.791369729434891</v>
      </c>
      <c r="AQ40" s="35">
        <v>0</v>
      </c>
      <c r="AR40" s="35">
        <v>0</v>
      </c>
      <c r="AS40" s="35">
        <v>0</v>
      </c>
      <c r="AT40" s="35">
        <v>0</v>
      </c>
      <c r="AU40" s="35">
        <v>0</v>
      </c>
      <c r="AV40" s="35">
        <v>81.259839554165509</v>
      </c>
      <c r="AW40" s="35">
        <v>6.1259440444462019</v>
      </c>
      <c r="AX40" s="35">
        <v>0</v>
      </c>
      <c r="AY40" s="35">
        <v>0</v>
      </c>
      <c r="AZ40" s="35">
        <v>37.604916450492695</v>
      </c>
      <c r="BA40" s="35">
        <v>0</v>
      </c>
      <c r="BB40" s="35">
        <v>0</v>
      </c>
      <c r="BC40" s="35">
        <v>0</v>
      </c>
      <c r="BD40" s="35">
        <v>0</v>
      </c>
      <c r="BE40" s="35">
        <v>0</v>
      </c>
      <c r="BF40" s="35">
        <v>18.9821068814211</v>
      </c>
      <c r="BG40" s="35">
        <v>0.33241023070900011</v>
      </c>
      <c r="BH40" s="35">
        <v>0</v>
      </c>
      <c r="BI40" s="35">
        <v>0</v>
      </c>
      <c r="BJ40" s="35">
        <v>3.3520801069317026</v>
      </c>
      <c r="BK40" s="36">
        <f t="shared" ref="BK40" si="12">SUM(C40:BJ40)</f>
        <v>369.21239268265185</v>
      </c>
      <c r="BM40" s="37"/>
      <c r="BO40" s="37"/>
    </row>
    <row r="41" spans="1:67">
      <c r="A41" s="16"/>
      <c r="B41" s="29" t="s">
        <v>125</v>
      </c>
      <c r="C41" s="35">
        <v>0</v>
      </c>
      <c r="D41" s="35">
        <v>0.54439508116119995</v>
      </c>
      <c r="E41" s="35">
        <v>0</v>
      </c>
      <c r="F41" s="35">
        <v>0</v>
      </c>
      <c r="G41" s="35">
        <v>0</v>
      </c>
      <c r="H41" s="35">
        <v>0.54957856982950082</v>
      </c>
      <c r="I41" s="35">
        <v>4.3638709677399995E-2</v>
      </c>
      <c r="J41" s="35">
        <v>0</v>
      </c>
      <c r="K41" s="35">
        <v>0</v>
      </c>
      <c r="L41" s="35">
        <v>0.82605958654749989</v>
      </c>
      <c r="M41" s="35">
        <v>0</v>
      </c>
      <c r="N41" s="35">
        <v>0</v>
      </c>
      <c r="O41" s="35">
        <v>0</v>
      </c>
      <c r="P41" s="35">
        <v>0</v>
      </c>
      <c r="Q41" s="35">
        <v>0</v>
      </c>
      <c r="R41" s="35">
        <v>0.51929164982970033</v>
      </c>
      <c r="S41" s="35">
        <v>0</v>
      </c>
      <c r="T41" s="35">
        <v>0</v>
      </c>
      <c r="U41" s="35">
        <v>0</v>
      </c>
      <c r="V41" s="35">
        <v>0.33654126961239994</v>
      </c>
      <c r="W41" s="35">
        <v>0</v>
      </c>
      <c r="X41" s="35">
        <v>0</v>
      </c>
      <c r="Y41" s="35">
        <v>0</v>
      </c>
      <c r="Z41" s="35">
        <v>0</v>
      </c>
      <c r="AA41" s="35">
        <v>0</v>
      </c>
      <c r="AB41" s="35">
        <v>22.546187709950253</v>
      </c>
      <c r="AC41" s="35">
        <v>4.5202385232234041</v>
      </c>
      <c r="AD41" s="35">
        <v>0</v>
      </c>
      <c r="AE41" s="35">
        <v>0</v>
      </c>
      <c r="AF41" s="35">
        <v>32.691955865879976</v>
      </c>
      <c r="AG41" s="35">
        <v>0</v>
      </c>
      <c r="AH41" s="35">
        <v>0</v>
      </c>
      <c r="AI41" s="35">
        <v>0</v>
      </c>
      <c r="AJ41" s="35">
        <v>0</v>
      </c>
      <c r="AK41" s="35">
        <v>0</v>
      </c>
      <c r="AL41" s="35">
        <v>27.28674721928639</v>
      </c>
      <c r="AM41" s="35">
        <v>5.007234326610706</v>
      </c>
      <c r="AN41" s="35">
        <v>0</v>
      </c>
      <c r="AO41" s="35">
        <v>0</v>
      </c>
      <c r="AP41" s="35">
        <v>22.219470856496024</v>
      </c>
      <c r="AQ41" s="35">
        <v>0</v>
      </c>
      <c r="AR41" s="35">
        <v>0</v>
      </c>
      <c r="AS41" s="35">
        <v>0</v>
      </c>
      <c r="AT41" s="35">
        <v>0</v>
      </c>
      <c r="AU41" s="35">
        <v>0</v>
      </c>
      <c r="AV41" s="35">
        <v>3.2403142311889996</v>
      </c>
      <c r="AW41" s="35">
        <v>0.54322598638680009</v>
      </c>
      <c r="AX41" s="35">
        <v>0</v>
      </c>
      <c r="AY41" s="35">
        <v>0</v>
      </c>
      <c r="AZ41" s="35">
        <v>1.4330609611280001</v>
      </c>
      <c r="BA41" s="35">
        <v>0</v>
      </c>
      <c r="BB41" s="35">
        <v>0</v>
      </c>
      <c r="BC41" s="35">
        <v>0</v>
      </c>
      <c r="BD41" s="35">
        <v>0</v>
      </c>
      <c r="BE41" s="35">
        <v>0</v>
      </c>
      <c r="BF41" s="35">
        <v>1.4616942634643937</v>
      </c>
      <c r="BG41" s="35">
        <v>0.53791722580629997</v>
      </c>
      <c r="BH41" s="35">
        <v>5.3206451612899996E-2</v>
      </c>
      <c r="BI41" s="35">
        <v>0</v>
      </c>
      <c r="BJ41" s="35">
        <v>0.64295804009580015</v>
      </c>
      <c r="BK41" s="36">
        <f t="shared" si="11"/>
        <v>125.00371652778766</v>
      </c>
      <c r="BM41" s="37"/>
      <c r="BO41" s="37"/>
    </row>
    <row r="42" spans="1:67">
      <c r="A42" s="16"/>
      <c r="B42" s="29" t="s">
        <v>128</v>
      </c>
      <c r="C42" s="35">
        <v>0</v>
      </c>
      <c r="D42" s="35">
        <v>0.56876905809669998</v>
      </c>
      <c r="E42" s="35">
        <v>0</v>
      </c>
      <c r="F42" s="35">
        <v>0</v>
      </c>
      <c r="G42" s="35">
        <v>0</v>
      </c>
      <c r="H42" s="35">
        <v>2.8974007098655101</v>
      </c>
      <c r="I42" s="35">
        <v>4.8156778902900002E-2</v>
      </c>
      <c r="J42" s="35">
        <v>0</v>
      </c>
      <c r="K42" s="35">
        <v>0</v>
      </c>
      <c r="L42" s="35">
        <v>0.69022294570860021</v>
      </c>
      <c r="M42" s="35">
        <v>0</v>
      </c>
      <c r="N42" s="35">
        <v>0</v>
      </c>
      <c r="O42" s="35">
        <v>0</v>
      </c>
      <c r="P42" s="35">
        <v>0</v>
      </c>
      <c r="Q42" s="35">
        <v>0</v>
      </c>
      <c r="R42" s="35">
        <v>2.0110709123852004</v>
      </c>
      <c r="S42" s="35">
        <v>3.3209438677100002E-2</v>
      </c>
      <c r="T42" s="35">
        <v>0</v>
      </c>
      <c r="U42" s="35">
        <v>0</v>
      </c>
      <c r="V42" s="35">
        <v>0.42263116903160003</v>
      </c>
      <c r="W42" s="35">
        <v>0</v>
      </c>
      <c r="X42" s="35">
        <v>0</v>
      </c>
      <c r="Y42" s="35">
        <v>0</v>
      </c>
      <c r="Z42" s="35">
        <v>0</v>
      </c>
      <c r="AA42" s="35">
        <v>0</v>
      </c>
      <c r="AB42" s="35">
        <v>46.854548657526678</v>
      </c>
      <c r="AC42" s="35">
        <v>5.0362107548983008</v>
      </c>
      <c r="AD42" s="35">
        <v>0</v>
      </c>
      <c r="AE42" s="35">
        <v>0</v>
      </c>
      <c r="AF42" s="35">
        <v>37.448915626410006</v>
      </c>
      <c r="AG42" s="35">
        <v>0</v>
      </c>
      <c r="AH42" s="35">
        <v>0</v>
      </c>
      <c r="AI42" s="35">
        <v>0</v>
      </c>
      <c r="AJ42" s="35">
        <v>0</v>
      </c>
      <c r="AK42" s="35">
        <v>0</v>
      </c>
      <c r="AL42" s="35">
        <v>52.500716318492032</v>
      </c>
      <c r="AM42" s="35">
        <v>1.9719952582554998</v>
      </c>
      <c r="AN42" s="35">
        <v>0</v>
      </c>
      <c r="AO42" s="35">
        <v>0</v>
      </c>
      <c r="AP42" s="35">
        <v>18.335304025198717</v>
      </c>
      <c r="AQ42" s="35">
        <v>0</v>
      </c>
      <c r="AR42" s="35">
        <v>0</v>
      </c>
      <c r="AS42" s="35">
        <v>0</v>
      </c>
      <c r="AT42" s="35">
        <v>0</v>
      </c>
      <c r="AU42" s="35">
        <v>0</v>
      </c>
      <c r="AV42" s="35">
        <v>10.112859387191163</v>
      </c>
      <c r="AW42" s="35">
        <v>2.2835387965465994</v>
      </c>
      <c r="AX42" s="35">
        <v>0</v>
      </c>
      <c r="AY42" s="35">
        <v>0</v>
      </c>
      <c r="AZ42" s="35">
        <v>5.1308550799947019</v>
      </c>
      <c r="BA42" s="35">
        <v>0</v>
      </c>
      <c r="BB42" s="35">
        <v>0</v>
      </c>
      <c r="BC42" s="35">
        <v>0</v>
      </c>
      <c r="BD42" s="35">
        <v>0</v>
      </c>
      <c r="BE42" s="35">
        <v>0</v>
      </c>
      <c r="BF42" s="35">
        <v>4.6916057642266198</v>
      </c>
      <c r="BG42" s="35">
        <v>7.4728013547799996E-2</v>
      </c>
      <c r="BH42" s="35">
        <v>0.49752153741929994</v>
      </c>
      <c r="BI42" s="35">
        <v>0</v>
      </c>
      <c r="BJ42" s="35">
        <v>1.7750935233198999</v>
      </c>
      <c r="BK42" s="36">
        <f>SUM(C42:BJ42)</f>
        <v>193.38535375569489</v>
      </c>
      <c r="BM42" s="37"/>
      <c r="BO42" s="37"/>
    </row>
    <row r="43" spans="1:67">
      <c r="A43" s="16"/>
      <c r="B43" s="29" t="s">
        <v>109</v>
      </c>
      <c r="C43" s="35">
        <v>0</v>
      </c>
      <c r="D43" s="35">
        <v>2.9589102410966999</v>
      </c>
      <c r="E43" s="35">
        <v>0</v>
      </c>
      <c r="F43" s="35">
        <v>0</v>
      </c>
      <c r="G43" s="35">
        <v>0</v>
      </c>
      <c r="H43" s="35">
        <v>3.176626095487201</v>
      </c>
      <c r="I43" s="35">
        <v>63.981217977612502</v>
      </c>
      <c r="J43" s="35">
        <v>0</v>
      </c>
      <c r="K43" s="35">
        <v>0</v>
      </c>
      <c r="L43" s="35">
        <v>2.7730385758687994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1.8253788457782021</v>
      </c>
      <c r="S43" s="35">
        <v>6.7497093843222986</v>
      </c>
      <c r="T43" s="35">
        <v>0</v>
      </c>
      <c r="U43" s="35">
        <v>0</v>
      </c>
      <c r="V43" s="35">
        <v>0.23075464003160001</v>
      </c>
      <c r="W43" s="35">
        <v>0</v>
      </c>
      <c r="X43" s="35">
        <v>0</v>
      </c>
      <c r="Y43" s="35">
        <v>0</v>
      </c>
      <c r="Z43" s="35">
        <v>0</v>
      </c>
      <c r="AA43" s="35">
        <v>0</v>
      </c>
      <c r="AB43" s="35">
        <v>19.976052636248994</v>
      </c>
      <c r="AC43" s="35">
        <v>2.5755337567069989</v>
      </c>
      <c r="AD43" s="35">
        <v>0.52940048383870009</v>
      </c>
      <c r="AE43" s="35">
        <v>0</v>
      </c>
      <c r="AF43" s="35">
        <v>7.8356320816409966</v>
      </c>
      <c r="AG43" s="35">
        <v>0</v>
      </c>
      <c r="AH43" s="35">
        <v>0</v>
      </c>
      <c r="AI43" s="35">
        <v>0</v>
      </c>
      <c r="AJ43" s="35">
        <v>0</v>
      </c>
      <c r="AK43" s="35">
        <v>0</v>
      </c>
      <c r="AL43" s="35">
        <v>17.192681582241679</v>
      </c>
      <c r="AM43" s="35">
        <v>2.2384319063532989</v>
      </c>
      <c r="AN43" s="35">
        <v>0.38689007722579999</v>
      </c>
      <c r="AO43" s="35">
        <v>0</v>
      </c>
      <c r="AP43" s="35">
        <v>2.553947500255298</v>
      </c>
      <c r="AQ43" s="35">
        <v>0</v>
      </c>
      <c r="AR43" s="35">
        <v>0</v>
      </c>
      <c r="AS43" s="35">
        <v>0</v>
      </c>
      <c r="AT43" s="35">
        <v>0</v>
      </c>
      <c r="AU43" s="35">
        <v>0</v>
      </c>
      <c r="AV43" s="35">
        <v>20.148906588165477</v>
      </c>
      <c r="AW43" s="35">
        <v>61.799385875578807</v>
      </c>
      <c r="AX43" s="35">
        <v>0</v>
      </c>
      <c r="AY43" s="35">
        <v>0</v>
      </c>
      <c r="AZ43" s="35">
        <v>5.6234407057390001</v>
      </c>
      <c r="BA43" s="35">
        <v>0</v>
      </c>
      <c r="BB43" s="35">
        <v>0</v>
      </c>
      <c r="BC43" s="35">
        <v>0</v>
      </c>
      <c r="BD43" s="35">
        <v>0</v>
      </c>
      <c r="BE43" s="35">
        <v>0</v>
      </c>
      <c r="BF43" s="35">
        <v>6.4579749313710755</v>
      </c>
      <c r="BG43" s="35">
        <v>8.2972945386899991E-2</v>
      </c>
      <c r="BH43" s="35">
        <v>0</v>
      </c>
      <c r="BI43" s="35">
        <v>0</v>
      </c>
      <c r="BJ43" s="35">
        <v>0.83786973190280001</v>
      </c>
      <c r="BK43" s="36">
        <f>SUM(C43:BJ43)</f>
        <v>229.93475656285315</v>
      </c>
      <c r="BM43" s="37"/>
      <c r="BO43" s="37"/>
    </row>
    <row r="44" spans="1:67">
      <c r="A44" s="16"/>
      <c r="B44" s="29" t="s">
        <v>110</v>
      </c>
      <c r="C44" s="35">
        <v>0</v>
      </c>
      <c r="D44" s="35">
        <v>0.77592971174189995</v>
      </c>
      <c r="E44" s="35">
        <v>0</v>
      </c>
      <c r="F44" s="35">
        <v>0</v>
      </c>
      <c r="G44" s="35">
        <v>0</v>
      </c>
      <c r="H44" s="35">
        <v>4.4793973821554918</v>
      </c>
      <c r="I44" s="35">
        <v>8.4224902257699991E-2</v>
      </c>
      <c r="J44" s="35">
        <v>0</v>
      </c>
      <c r="K44" s="35">
        <v>0</v>
      </c>
      <c r="L44" s="35">
        <v>1.6211233251275998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2.6076186067441998</v>
      </c>
      <c r="S44" s="35">
        <v>0</v>
      </c>
      <c r="T44" s="35">
        <v>0</v>
      </c>
      <c r="U44" s="35">
        <v>0</v>
      </c>
      <c r="V44" s="35">
        <v>0.11991756680599999</v>
      </c>
      <c r="W44" s="35">
        <v>0</v>
      </c>
      <c r="X44" s="35">
        <v>0</v>
      </c>
      <c r="Y44" s="35">
        <v>0</v>
      </c>
      <c r="Z44" s="35">
        <v>0</v>
      </c>
      <c r="AA44" s="35">
        <v>0</v>
      </c>
      <c r="AB44" s="35">
        <v>6.3733999638477705</v>
      </c>
      <c r="AC44" s="35">
        <v>0.19210746322559999</v>
      </c>
      <c r="AD44" s="35">
        <v>0</v>
      </c>
      <c r="AE44" s="35">
        <v>0</v>
      </c>
      <c r="AF44" s="35">
        <v>1.5896204366433999</v>
      </c>
      <c r="AG44" s="35">
        <v>0</v>
      </c>
      <c r="AH44" s="35">
        <v>0</v>
      </c>
      <c r="AI44" s="35">
        <v>0</v>
      </c>
      <c r="AJ44" s="35">
        <v>0</v>
      </c>
      <c r="AK44" s="35">
        <v>0</v>
      </c>
      <c r="AL44" s="35">
        <v>4.7738933692358918</v>
      </c>
      <c r="AM44" s="35">
        <v>0.15703401148359997</v>
      </c>
      <c r="AN44" s="35">
        <v>0</v>
      </c>
      <c r="AO44" s="35">
        <v>0</v>
      </c>
      <c r="AP44" s="35">
        <v>0.67378684080570017</v>
      </c>
      <c r="AQ44" s="35">
        <v>0</v>
      </c>
      <c r="AR44" s="35">
        <v>0</v>
      </c>
      <c r="AS44" s="35">
        <v>0</v>
      </c>
      <c r="AT44" s="35">
        <v>0</v>
      </c>
      <c r="AU44" s="35">
        <v>0</v>
      </c>
      <c r="AV44" s="35">
        <v>10.681909019242772</v>
      </c>
      <c r="AW44" s="35">
        <v>3.0928185225798006</v>
      </c>
      <c r="AX44" s="35">
        <v>0</v>
      </c>
      <c r="AY44" s="35">
        <v>0</v>
      </c>
      <c r="AZ44" s="35">
        <v>8.5306149245143015</v>
      </c>
      <c r="BA44" s="35">
        <v>0</v>
      </c>
      <c r="BB44" s="35">
        <v>0</v>
      </c>
      <c r="BC44" s="35">
        <v>0</v>
      </c>
      <c r="BD44" s="35">
        <v>0</v>
      </c>
      <c r="BE44" s="35">
        <v>0</v>
      </c>
      <c r="BF44" s="35">
        <v>2.7707925435221101</v>
      </c>
      <c r="BG44" s="35">
        <v>2.3953529959353999</v>
      </c>
      <c r="BH44" s="35">
        <v>0</v>
      </c>
      <c r="BI44" s="35">
        <v>0</v>
      </c>
      <c r="BJ44" s="35">
        <v>0.143911860516</v>
      </c>
      <c r="BK44" s="36">
        <f>SUM(C44:BJ44)</f>
        <v>51.063453446385239</v>
      </c>
      <c r="BM44" s="37"/>
      <c r="BO44" s="37"/>
    </row>
    <row r="45" spans="1:67">
      <c r="A45" s="16"/>
      <c r="B45" s="29" t="s">
        <v>118</v>
      </c>
      <c r="C45" s="45">
        <v>0</v>
      </c>
      <c r="D45" s="45">
        <v>0.49563775670959997</v>
      </c>
      <c r="E45" s="45">
        <v>0</v>
      </c>
      <c r="F45" s="45">
        <v>0</v>
      </c>
      <c r="G45" s="45">
        <v>0</v>
      </c>
      <c r="H45" s="45">
        <v>2.4064811625726032</v>
      </c>
      <c r="I45" s="45">
        <v>2.0971965580499997E-2</v>
      </c>
      <c r="J45" s="45">
        <v>0</v>
      </c>
      <c r="K45" s="45">
        <v>0</v>
      </c>
      <c r="L45" s="45">
        <v>2.9689295878694</v>
      </c>
      <c r="M45" s="45">
        <v>0</v>
      </c>
      <c r="N45" s="45">
        <v>0</v>
      </c>
      <c r="O45" s="45">
        <v>0</v>
      </c>
      <c r="P45" s="45">
        <v>0</v>
      </c>
      <c r="Q45" s="45">
        <v>0</v>
      </c>
      <c r="R45" s="45">
        <v>1.9305046041228975</v>
      </c>
      <c r="S45" s="45">
        <v>0.18396650906430001</v>
      </c>
      <c r="T45" s="45">
        <v>0</v>
      </c>
      <c r="U45" s="45">
        <v>0</v>
      </c>
      <c r="V45" s="45">
        <v>0.69545463919280015</v>
      </c>
      <c r="W45" s="45">
        <v>0</v>
      </c>
      <c r="X45" s="45">
        <v>0</v>
      </c>
      <c r="Y45" s="45">
        <v>0</v>
      </c>
      <c r="Z45" s="45">
        <v>0</v>
      </c>
      <c r="AA45" s="45">
        <v>0</v>
      </c>
      <c r="AB45" s="45">
        <v>25.161766280698565</v>
      </c>
      <c r="AC45" s="45">
        <v>2.1029945588350989</v>
      </c>
      <c r="AD45" s="45">
        <v>0</v>
      </c>
      <c r="AE45" s="45">
        <v>0</v>
      </c>
      <c r="AF45" s="45">
        <v>19.210151857591562</v>
      </c>
      <c r="AG45" s="45">
        <v>0</v>
      </c>
      <c r="AH45" s="45">
        <v>0</v>
      </c>
      <c r="AI45" s="45">
        <v>0</v>
      </c>
      <c r="AJ45" s="45">
        <v>0</v>
      </c>
      <c r="AK45" s="45">
        <v>0</v>
      </c>
      <c r="AL45" s="45">
        <v>35.153668589340761</v>
      </c>
      <c r="AM45" s="45">
        <v>1.5587178792557006</v>
      </c>
      <c r="AN45" s="45">
        <v>0</v>
      </c>
      <c r="AO45" s="45">
        <v>0</v>
      </c>
      <c r="AP45" s="45">
        <v>17.067225599786006</v>
      </c>
      <c r="AQ45" s="45">
        <v>0</v>
      </c>
      <c r="AR45" s="45">
        <v>0</v>
      </c>
      <c r="AS45" s="45">
        <v>0</v>
      </c>
      <c r="AT45" s="45">
        <v>0</v>
      </c>
      <c r="AU45" s="45">
        <v>0</v>
      </c>
      <c r="AV45" s="45">
        <v>9.8392288619054824</v>
      </c>
      <c r="AW45" s="45">
        <v>0.57547144777320014</v>
      </c>
      <c r="AX45" s="45">
        <v>0</v>
      </c>
      <c r="AY45" s="45">
        <v>0</v>
      </c>
      <c r="AZ45" s="45">
        <v>4.5475624140270012</v>
      </c>
      <c r="BA45" s="45">
        <v>0</v>
      </c>
      <c r="BB45" s="45">
        <v>0</v>
      </c>
      <c r="BC45" s="45">
        <v>0</v>
      </c>
      <c r="BD45" s="45">
        <v>0</v>
      </c>
      <c r="BE45" s="45">
        <v>0</v>
      </c>
      <c r="BF45" s="45">
        <v>7.5454173225399774</v>
      </c>
      <c r="BG45" s="45">
        <v>0.21146348586990002</v>
      </c>
      <c r="BH45" s="45">
        <v>0</v>
      </c>
      <c r="BI45" s="45">
        <v>0</v>
      </c>
      <c r="BJ45" s="45">
        <v>1.6981850251274997</v>
      </c>
      <c r="BK45" s="36">
        <f>SUM(C45:BJ45)</f>
        <v>133.37379954786283</v>
      </c>
      <c r="BM45" s="37"/>
      <c r="BO45" s="37"/>
    </row>
    <row r="46" spans="1:67">
      <c r="A46" s="16"/>
      <c r="B46" s="21" t="s">
        <v>86</v>
      </c>
      <c r="C46" s="31">
        <f>SUM(C35:C45)</f>
        <v>0</v>
      </c>
      <c r="D46" s="31">
        <f t="shared" ref="D46:BK46" si="13">SUM(D35:D45)</f>
        <v>8.9373573753219997</v>
      </c>
      <c r="E46" s="31">
        <f t="shared" si="13"/>
        <v>0</v>
      </c>
      <c r="F46" s="31">
        <f t="shared" si="13"/>
        <v>0</v>
      </c>
      <c r="G46" s="31">
        <f t="shared" si="13"/>
        <v>0</v>
      </c>
      <c r="H46" s="31">
        <f t="shared" si="13"/>
        <v>28.328798591347024</v>
      </c>
      <c r="I46" s="31">
        <f t="shared" si="13"/>
        <v>69.302737717480909</v>
      </c>
      <c r="J46" s="31">
        <f t="shared" si="13"/>
        <v>0</v>
      </c>
      <c r="K46" s="31">
        <f t="shared" si="13"/>
        <v>0</v>
      </c>
      <c r="L46" s="31">
        <f t="shared" si="13"/>
        <v>17.094171397630397</v>
      </c>
      <c r="M46" s="31">
        <f t="shared" si="13"/>
        <v>0</v>
      </c>
      <c r="N46" s="31">
        <f t="shared" si="13"/>
        <v>0</v>
      </c>
      <c r="O46" s="31">
        <f t="shared" si="13"/>
        <v>0</v>
      </c>
      <c r="P46" s="31">
        <f t="shared" si="13"/>
        <v>0</v>
      </c>
      <c r="Q46" s="31">
        <f t="shared" si="13"/>
        <v>0</v>
      </c>
      <c r="R46" s="31">
        <f t="shared" si="13"/>
        <v>16.980842828196305</v>
      </c>
      <c r="S46" s="31">
        <f t="shared" si="13"/>
        <v>12.084189552675898</v>
      </c>
      <c r="T46" s="31">
        <f t="shared" si="13"/>
        <v>0</v>
      </c>
      <c r="U46" s="31">
        <f t="shared" si="13"/>
        <v>0</v>
      </c>
      <c r="V46" s="31">
        <f t="shared" si="13"/>
        <v>4.3369676351860997</v>
      </c>
      <c r="W46" s="31">
        <f t="shared" si="13"/>
        <v>0</v>
      </c>
      <c r="X46" s="31">
        <f t="shared" si="13"/>
        <v>6.4516129000000008E-6</v>
      </c>
      <c r="Y46" s="31">
        <f t="shared" si="13"/>
        <v>0</v>
      </c>
      <c r="Z46" s="31">
        <f t="shared" si="13"/>
        <v>0</v>
      </c>
      <c r="AA46" s="31">
        <f t="shared" si="13"/>
        <v>0</v>
      </c>
      <c r="AB46" s="31">
        <f t="shared" si="13"/>
        <v>317.34950355714079</v>
      </c>
      <c r="AC46" s="31">
        <f t="shared" si="13"/>
        <v>35.805157472648098</v>
      </c>
      <c r="AD46" s="31">
        <f t="shared" si="13"/>
        <v>5.8791656505483001</v>
      </c>
      <c r="AE46" s="31">
        <f t="shared" si="13"/>
        <v>0</v>
      </c>
      <c r="AF46" s="31">
        <f t="shared" si="13"/>
        <v>246.94664161943155</v>
      </c>
      <c r="AG46" s="31">
        <f t="shared" si="13"/>
        <v>0</v>
      </c>
      <c r="AH46" s="31">
        <f t="shared" si="13"/>
        <v>0</v>
      </c>
      <c r="AI46" s="31">
        <f t="shared" si="13"/>
        <v>0</v>
      </c>
      <c r="AJ46" s="31">
        <f t="shared" si="13"/>
        <v>0</v>
      </c>
      <c r="AK46" s="31">
        <f t="shared" si="13"/>
        <v>0</v>
      </c>
      <c r="AL46" s="31">
        <f t="shared" si="13"/>
        <v>344.07740331894558</v>
      </c>
      <c r="AM46" s="31">
        <f t="shared" si="13"/>
        <v>22.603925012044805</v>
      </c>
      <c r="AN46" s="31">
        <f t="shared" si="13"/>
        <v>0.50464607361280001</v>
      </c>
      <c r="AO46" s="31">
        <f t="shared" si="13"/>
        <v>0</v>
      </c>
      <c r="AP46" s="31">
        <f t="shared" si="13"/>
        <v>141.317670086893</v>
      </c>
      <c r="AQ46" s="31">
        <f t="shared" si="13"/>
        <v>0</v>
      </c>
      <c r="AR46" s="31">
        <f t="shared" si="13"/>
        <v>0</v>
      </c>
      <c r="AS46" s="31">
        <f t="shared" si="13"/>
        <v>0</v>
      </c>
      <c r="AT46" s="31">
        <f t="shared" si="13"/>
        <v>0</v>
      </c>
      <c r="AU46" s="31">
        <f t="shared" si="13"/>
        <v>0</v>
      </c>
      <c r="AV46" s="31">
        <f t="shared" si="13"/>
        <v>254.75752312660143</v>
      </c>
      <c r="AW46" s="31">
        <f t="shared" si="13"/>
        <v>88.348430737109013</v>
      </c>
      <c r="AX46" s="31">
        <f t="shared" si="13"/>
        <v>0</v>
      </c>
      <c r="AY46" s="31">
        <f t="shared" si="13"/>
        <v>0</v>
      </c>
      <c r="AZ46" s="31">
        <f t="shared" si="13"/>
        <v>137.56977053359495</v>
      </c>
      <c r="BA46" s="31">
        <f t="shared" si="13"/>
        <v>0</v>
      </c>
      <c r="BB46" s="31">
        <f t="shared" si="13"/>
        <v>0</v>
      </c>
      <c r="BC46" s="31">
        <f t="shared" si="13"/>
        <v>0</v>
      </c>
      <c r="BD46" s="31">
        <f t="shared" si="13"/>
        <v>0</v>
      </c>
      <c r="BE46" s="31">
        <f t="shared" si="13"/>
        <v>0</v>
      </c>
      <c r="BF46" s="31">
        <f t="shared" si="13"/>
        <v>71.108184555040424</v>
      </c>
      <c r="BG46" s="31">
        <f t="shared" si="13"/>
        <v>10.282099845189297</v>
      </c>
      <c r="BH46" s="31">
        <f t="shared" si="13"/>
        <v>0.55072798903219988</v>
      </c>
      <c r="BI46" s="31">
        <f t="shared" si="13"/>
        <v>0</v>
      </c>
      <c r="BJ46" s="31">
        <f t="shared" si="13"/>
        <v>18.327558346464205</v>
      </c>
      <c r="BK46" s="33">
        <f t="shared" si="13"/>
        <v>1852.4934794737478</v>
      </c>
    </row>
    <row r="47" spans="1:67">
      <c r="A47" s="16"/>
      <c r="B47" s="22" t="s">
        <v>84</v>
      </c>
      <c r="C47" s="31">
        <f>C33+C46</f>
        <v>0</v>
      </c>
      <c r="D47" s="31">
        <f t="shared" ref="D47:BJ47" si="14">D33+D46</f>
        <v>9.7260571161284002</v>
      </c>
      <c r="E47" s="31">
        <f t="shared" si="14"/>
        <v>0</v>
      </c>
      <c r="F47" s="31">
        <f t="shared" si="14"/>
        <v>0</v>
      </c>
      <c r="G47" s="31">
        <f t="shared" si="14"/>
        <v>0</v>
      </c>
      <c r="H47" s="31">
        <f t="shared" si="14"/>
        <v>43.405415053174366</v>
      </c>
      <c r="I47" s="31">
        <f t="shared" si="14"/>
        <v>69.789071527446708</v>
      </c>
      <c r="J47" s="31">
        <f t="shared" si="14"/>
        <v>0</v>
      </c>
      <c r="K47" s="31">
        <f t="shared" si="14"/>
        <v>0</v>
      </c>
      <c r="L47" s="31">
        <f t="shared" si="14"/>
        <v>19.279402783208095</v>
      </c>
      <c r="M47" s="31">
        <f t="shared" si="14"/>
        <v>0</v>
      </c>
      <c r="N47" s="31">
        <f t="shared" si="14"/>
        <v>0</v>
      </c>
      <c r="O47" s="31">
        <f t="shared" si="14"/>
        <v>0</v>
      </c>
      <c r="P47" s="31">
        <f t="shared" si="14"/>
        <v>0</v>
      </c>
      <c r="Q47" s="31">
        <f t="shared" si="14"/>
        <v>0</v>
      </c>
      <c r="R47" s="31">
        <f t="shared" si="14"/>
        <v>27.626068906719858</v>
      </c>
      <c r="S47" s="31">
        <f t="shared" si="14"/>
        <v>12.586953653093698</v>
      </c>
      <c r="T47" s="31">
        <f t="shared" si="14"/>
        <v>0</v>
      </c>
      <c r="U47" s="31">
        <f t="shared" si="14"/>
        <v>0</v>
      </c>
      <c r="V47" s="31">
        <f t="shared" si="14"/>
        <v>5.0090964184428</v>
      </c>
      <c r="W47" s="31">
        <f t="shared" si="14"/>
        <v>0</v>
      </c>
      <c r="X47" s="31">
        <f t="shared" si="14"/>
        <v>6.4516129000000008E-6</v>
      </c>
      <c r="Y47" s="31">
        <f t="shared" si="14"/>
        <v>0</v>
      </c>
      <c r="Z47" s="31">
        <f t="shared" si="14"/>
        <v>0</v>
      </c>
      <c r="AA47" s="31">
        <f t="shared" si="14"/>
        <v>0</v>
      </c>
      <c r="AB47" s="31">
        <f t="shared" si="14"/>
        <v>395.45985514862787</v>
      </c>
      <c r="AC47" s="31">
        <f t="shared" si="14"/>
        <v>39.533968080478701</v>
      </c>
      <c r="AD47" s="31">
        <f t="shared" si="14"/>
        <v>5.8791656505483001</v>
      </c>
      <c r="AE47" s="31">
        <f t="shared" si="14"/>
        <v>0</v>
      </c>
      <c r="AF47" s="31">
        <f t="shared" si="14"/>
        <v>268.68612258628337</v>
      </c>
      <c r="AG47" s="31">
        <f t="shared" si="14"/>
        <v>0</v>
      </c>
      <c r="AH47" s="31">
        <f t="shared" si="14"/>
        <v>0</v>
      </c>
      <c r="AI47" s="31">
        <f t="shared" si="14"/>
        <v>0</v>
      </c>
      <c r="AJ47" s="31">
        <f t="shared" si="14"/>
        <v>0</v>
      </c>
      <c r="AK47" s="31">
        <f t="shared" si="14"/>
        <v>0</v>
      </c>
      <c r="AL47" s="31">
        <f t="shared" si="14"/>
        <v>414.16831368067636</v>
      </c>
      <c r="AM47" s="31">
        <f t="shared" si="14"/>
        <v>24.862672287684404</v>
      </c>
      <c r="AN47" s="31">
        <f t="shared" si="14"/>
        <v>0.50464607361280001</v>
      </c>
      <c r="AO47" s="31">
        <f t="shared" si="14"/>
        <v>0</v>
      </c>
      <c r="AP47" s="31">
        <f t="shared" si="14"/>
        <v>152.66862807236191</v>
      </c>
      <c r="AQ47" s="31">
        <f t="shared" si="14"/>
        <v>0</v>
      </c>
      <c r="AR47" s="31">
        <f t="shared" si="14"/>
        <v>0</v>
      </c>
      <c r="AS47" s="31">
        <f t="shared" si="14"/>
        <v>0</v>
      </c>
      <c r="AT47" s="31">
        <f t="shared" si="14"/>
        <v>0</v>
      </c>
      <c r="AU47" s="31">
        <f t="shared" si="14"/>
        <v>0</v>
      </c>
      <c r="AV47" s="31">
        <f t="shared" si="14"/>
        <v>489.59938771691452</v>
      </c>
      <c r="AW47" s="31">
        <f t="shared" si="14"/>
        <v>107.25409784742432</v>
      </c>
      <c r="AX47" s="31">
        <f t="shared" si="14"/>
        <v>0</v>
      </c>
      <c r="AY47" s="31">
        <f t="shared" si="14"/>
        <v>0</v>
      </c>
      <c r="AZ47" s="31">
        <f t="shared" si="14"/>
        <v>186.61949539549829</v>
      </c>
      <c r="BA47" s="31">
        <f t="shared" si="14"/>
        <v>0</v>
      </c>
      <c r="BB47" s="31">
        <f t="shared" si="14"/>
        <v>0</v>
      </c>
      <c r="BC47" s="31">
        <f t="shared" si="14"/>
        <v>0</v>
      </c>
      <c r="BD47" s="31">
        <f t="shared" si="14"/>
        <v>0</v>
      </c>
      <c r="BE47" s="31">
        <f t="shared" si="14"/>
        <v>0</v>
      </c>
      <c r="BF47" s="31">
        <f t="shared" si="14"/>
        <v>119.90796591236173</v>
      </c>
      <c r="BG47" s="31">
        <f t="shared" si="14"/>
        <v>12.975786596408096</v>
      </c>
      <c r="BH47" s="31">
        <f t="shared" si="14"/>
        <v>0.55072798903219988</v>
      </c>
      <c r="BI47" s="31">
        <f t="shared" si="14"/>
        <v>0</v>
      </c>
      <c r="BJ47" s="31">
        <f t="shared" si="14"/>
        <v>22.726596797846405</v>
      </c>
      <c r="BK47" s="33">
        <f>BK46+BK33</f>
        <v>2428.819501745586</v>
      </c>
    </row>
    <row r="48" spans="1:67" ht="3" customHeight="1">
      <c r="A48" s="16"/>
      <c r="B48" s="20"/>
      <c r="C48" s="74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75"/>
      <c r="BB48" s="75"/>
      <c r="BC48" s="75"/>
      <c r="BD48" s="75"/>
      <c r="BE48" s="75"/>
      <c r="BF48" s="75"/>
      <c r="BG48" s="75"/>
      <c r="BH48" s="75"/>
      <c r="BI48" s="75"/>
      <c r="BJ48" s="75"/>
      <c r="BK48" s="76"/>
    </row>
    <row r="49" spans="1:67">
      <c r="A49" s="16" t="s">
        <v>16</v>
      </c>
      <c r="B49" s="19" t="s">
        <v>8</v>
      </c>
      <c r="C49" s="74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5"/>
      <c r="BG49" s="75"/>
      <c r="BH49" s="75"/>
      <c r="BI49" s="75"/>
      <c r="BJ49" s="75"/>
      <c r="BK49" s="76"/>
    </row>
    <row r="50" spans="1:67">
      <c r="A50" s="16" t="s">
        <v>76</v>
      </c>
      <c r="B50" s="20" t="s">
        <v>17</v>
      </c>
      <c r="C50" s="74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6"/>
    </row>
    <row r="51" spans="1:67">
      <c r="A51" s="16"/>
      <c r="B51" s="21" t="s">
        <v>116</v>
      </c>
      <c r="C51" s="31">
        <v>0</v>
      </c>
      <c r="D51" s="31">
        <v>0.67472683867740002</v>
      </c>
      <c r="E51" s="31">
        <v>0</v>
      </c>
      <c r="F51" s="31">
        <v>0</v>
      </c>
      <c r="G51" s="31">
        <v>0</v>
      </c>
      <c r="H51" s="31">
        <v>0.19601045612749995</v>
      </c>
      <c r="I51" s="31">
        <v>5.6334483869999999E-4</v>
      </c>
      <c r="J51" s="31">
        <v>0</v>
      </c>
      <c r="K51" s="31">
        <v>0</v>
      </c>
      <c r="L51" s="31">
        <v>7.5639239031999993E-3</v>
      </c>
      <c r="M51" s="31">
        <v>0</v>
      </c>
      <c r="N51" s="31">
        <v>0</v>
      </c>
      <c r="O51" s="31">
        <v>0</v>
      </c>
      <c r="P51" s="31">
        <v>0</v>
      </c>
      <c r="Q51" s="31">
        <v>0</v>
      </c>
      <c r="R51" s="31">
        <v>3.5718076256799999E-2</v>
      </c>
      <c r="S51" s="31">
        <v>0</v>
      </c>
      <c r="T51" s="31">
        <v>0</v>
      </c>
      <c r="U51" s="31">
        <v>0</v>
      </c>
      <c r="V51" s="31">
        <v>2.2166583612900002E-2</v>
      </c>
      <c r="W51" s="31">
        <v>0</v>
      </c>
      <c r="X51" s="31">
        <v>0</v>
      </c>
      <c r="Y51" s="31">
        <v>0</v>
      </c>
      <c r="Z51" s="31">
        <v>0</v>
      </c>
      <c r="AA51" s="31">
        <v>0</v>
      </c>
      <c r="AB51" s="31">
        <v>0.87604012289519939</v>
      </c>
      <c r="AC51" s="31">
        <v>0.1029003978707</v>
      </c>
      <c r="AD51" s="31">
        <v>0</v>
      </c>
      <c r="AE51" s="31">
        <v>0</v>
      </c>
      <c r="AF51" s="31">
        <v>1.2787464668376001</v>
      </c>
      <c r="AG51" s="31">
        <v>0</v>
      </c>
      <c r="AH51" s="31">
        <v>0</v>
      </c>
      <c r="AI51" s="31">
        <v>0</v>
      </c>
      <c r="AJ51" s="31">
        <v>0</v>
      </c>
      <c r="AK51" s="31">
        <v>0</v>
      </c>
      <c r="AL51" s="31">
        <v>0.93007495669920037</v>
      </c>
      <c r="AM51" s="31">
        <v>0</v>
      </c>
      <c r="AN51" s="31">
        <v>0</v>
      </c>
      <c r="AO51" s="31">
        <v>0</v>
      </c>
      <c r="AP51" s="31">
        <v>0.84465566693459981</v>
      </c>
      <c r="AQ51" s="31">
        <v>0</v>
      </c>
      <c r="AR51" s="31">
        <v>0</v>
      </c>
      <c r="AS51" s="31">
        <v>0</v>
      </c>
      <c r="AT51" s="31">
        <v>0</v>
      </c>
      <c r="AU51" s="31">
        <v>0</v>
      </c>
      <c r="AV51" s="31">
        <v>1.7850648055075007</v>
      </c>
      <c r="AW51" s="31">
        <v>0.89115766787020012</v>
      </c>
      <c r="AX51" s="31">
        <v>0.98320288980640003</v>
      </c>
      <c r="AY51" s="31">
        <v>0</v>
      </c>
      <c r="AZ51" s="31">
        <v>3.0775646909014012</v>
      </c>
      <c r="BA51" s="31">
        <v>0</v>
      </c>
      <c r="BB51" s="31">
        <v>0</v>
      </c>
      <c r="BC51" s="31">
        <v>0</v>
      </c>
      <c r="BD51" s="31">
        <v>0</v>
      </c>
      <c r="BE51" s="31">
        <v>0</v>
      </c>
      <c r="BF51" s="31">
        <v>0.36949742173809996</v>
      </c>
      <c r="BG51" s="31">
        <v>0.3217028050322</v>
      </c>
      <c r="BH51" s="31">
        <v>0</v>
      </c>
      <c r="BI51" s="31">
        <v>0</v>
      </c>
      <c r="BJ51" s="31">
        <v>0.57844078061240012</v>
      </c>
      <c r="BK51" s="34">
        <f>SUM(C51:BJ51)</f>
        <v>12.975797896122</v>
      </c>
    </row>
    <row r="52" spans="1:67">
      <c r="A52" s="16"/>
      <c r="B52" s="21" t="s">
        <v>119</v>
      </c>
      <c r="C52" s="31">
        <v>0</v>
      </c>
      <c r="D52" s="31">
        <v>0.60997931658060001</v>
      </c>
      <c r="E52" s="31">
        <v>0</v>
      </c>
      <c r="F52" s="31">
        <v>0</v>
      </c>
      <c r="G52" s="31">
        <v>0</v>
      </c>
      <c r="H52" s="31">
        <v>1.6692106893692011</v>
      </c>
      <c r="I52" s="31">
        <v>9.38085303225E-2</v>
      </c>
      <c r="J52" s="31">
        <v>0</v>
      </c>
      <c r="K52" s="31">
        <v>0</v>
      </c>
      <c r="L52" s="31">
        <v>1.1464671647083005</v>
      </c>
      <c r="M52" s="31">
        <v>0</v>
      </c>
      <c r="N52" s="31">
        <v>0</v>
      </c>
      <c r="O52" s="31">
        <v>0</v>
      </c>
      <c r="P52" s="31">
        <v>0</v>
      </c>
      <c r="Q52" s="31">
        <v>0</v>
      </c>
      <c r="R52" s="31">
        <v>1.4981904252714056</v>
      </c>
      <c r="S52" s="31">
        <v>0.22138065509670002</v>
      </c>
      <c r="T52" s="31">
        <v>0</v>
      </c>
      <c r="U52" s="31">
        <v>0</v>
      </c>
      <c r="V52" s="31">
        <v>0.42808053748330011</v>
      </c>
      <c r="W52" s="31">
        <v>0</v>
      </c>
      <c r="X52" s="31">
        <v>0</v>
      </c>
      <c r="Y52" s="31">
        <v>0</v>
      </c>
      <c r="Z52" s="31">
        <v>0</v>
      </c>
      <c r="AA52" s="31">
        <v>0</v>
      </c>
      <c r="AB52" s="31">
        <v>47.218227377837657</v>
      </c>
      <c r="AC52" s="31">
        <v>3.9128168028672015</v>
      </c>
      <c r="AD52" s="31">
        <v>0.1422208482258</v>
      </c>
      <c r="AE52" s="31">
        <v>0</v>
      </c>
      <c r="AF52" s="31">
        <v>55.247618880885526</v>
      </c>
      <c r="AG52" s="31">
        <v>0</v>
      </c>
      <c r="AH52" s="31">
        <v>0</v>
      </c>
      <c r="AI52" s="31">
        <v>0</v>
      </c>
      <c r="AJ52" s="31">
        <v>0</v>
      </c>
      <c r="AK52" s="31">
        <v>0</v>
      </c>
      <c r="AL52" s="31">
        <v>54.898165203938376</v>
      </c>
      <c r="AM52" s="31">
        <v>4.5834833257071042</v>
      </c>
      <c r="AN52" s="31">
        <v>1.5230740806399998E-2</v>
      </c>
      <c r="AO52" s="31">
        <v>0</v>
      </c>
      <c r="AP52" s="31">
        <v>32.563457524510454</v>
      </c>
      <c r="AQ52" s="31">
        <v>0</v>
      </c>
      <c r="AR52" s="31">
        <v>0</v>
      </c>
      <c r="AS52" s="31">
        <v>0</v>
      </c>
      <c r="AT52" s="31">
        <v>0</v>
      </c>
      <c r="AU52" s="31">
        <v>0</v>
      </c>
      <c r="AV52" s="31">
        <v>16.380471944801137</v>
      </c>
      <c r="AW52" s="31">
        <v>2.4580280405473007</v>
      </c>
      <c r="AX52" s="31">
        <v>0</v>
      </c>
      <c r="AY52" s="31">
        <v>0</v>
      </c>
      <c r="AZ52" s="31">
        <v>17.27006007592091</v>
      </c>
      <c r="BA52" s="31">
        <v>0</v>
      </c>
      <c r="BB52" s="31">
        <v>0</v>
      </c>
      <c r="BC52" s="31">
        <v>0</v>
      </c>
      <c r="BD52" s="31">
        <v>0</v>
      </c>
      <c r="BE52" s="31">
        <v>0</v>
      </c>
      <c r="BF52" s="31">
        <v>6.4795893869776746</v>
      </c>
      <c r="BG52" s="31">
        <v>0.76916264132170009</v>
      </c>
      <c r="BH52" s="31">
        <v>0</v>
      </c>
      <c r="BI52" s="31">
        <v>0</v>
      </c>
      <c r="BJ52" s="31">
        <v>4.7957018104145002</v>
      </c>
      <c r="BK52" s="34">
        <f>SUM(C52:BJ52)</f>
        <v>252.40135192359372</v>
      </c>
    </row>
    <row r="53" spans="1:67">
      <c r="A53" s="16"/>
      <c r="B53" s="22" t="s">
        <v>83</v>
      </c>
      <c r="C53" s="31">
        <f>SUM(C51:C52)</f>
        <v>0</v>
      </c>
      <c r="D53" s="31">
        <f t="shared" ref="D53:BK53" si="15">SUM(D51:D52)</f>
        <v>1.2847061552580001</v>
      </c>
      <c r="E53" s="31">
        <f t="shared" si="15"/>
        <v>0</v>
      </c>
      <c r="F53" s="31">
        <f t="shared" si="15"/>
        <v>0</v>
      </c>
      <c r="G53" s="31">
        <f t="shared" si="15"/>
        <v>0</v>
      </c>
      <c r="H53" s="31">
        <f t="shared" si="15"/>
        <v>1.8652211454967011</v>
      </c>
      <c r="I53" s="31">
        <f t="shared" si="15"/>
        <v>9.4371875161200006E-2</v>
      </c>
      <c r="J53" s="31">
        <f t="shared" si="15"/>
        <v>0</v>
      </c>
      <c r="K53" s="31">
        <f t="shared" si="15"/>
        <v>0</v>
      </c>
      <c r="L53" s="31">
        <f t="shared" si="15"/>
        <v>1.1540310886115004</v>
      </c>
      <c r="M53" s="31">
        <f t="shared" si="15"/>
        <v>0</v>
      </c>
      <c r="N53" s="31">
        <f t="shared" si="15"/>
        <v>0</v>
      </c>
      <c r="O53" s="31">
        <f t="shared" si="15"/>
        <v>0</v>
      </c>
      <c r="P53" s="31">
        <f t="shared" si="15"/>
        <v>0</v>
      </c>
      <c r="Q53" s="31">
        <f t="shared" si="15"/>
        <v>0</v>
      </c>
      <c r="R53" s="31">
        <f t="shared" si="15"/>
        <v>1.5339085015282055</v>
      </c>
      <c r="S53" s="31">
        <f t="shared" si="15"/>
        <v>0.22138065509670002</v>
      </c>
      <c r="T53" s="31">
        <f t="shared" si="15"/>
        <v>0</v>
      </c>
      <c r="U53" s="31">
        <f t="shared" si="15"/>
        <v>0</v>
      </c>
      <c r="V53" s="31">
        <f t="shared" si="15"/>
        <v>0.45024712109620013</v>
      </c>
      <c r="W53" s="31">
        <f t="shared" si="15"/>
        <v>0</v>
      </c>
      <c r="X53" s="31">
        <f t="shared" si="15"/>
        <v>0</v>
      </c>
      <c r="Y53" s="31">
        <f t="shared" si="15"/>
        <v>0</v>
      </c>
      <c r="Z53" s="31">
        <f t="shared" si="15"/>
        <v>0</v>
      </c>
      <c r="AA53" s="31">
        <f t="shared" si="15"/>
        <v>0</v>
      </c>
      <c r="AB53" s="31">
        <f t="shared" si="15"/>
        <v>48.094267500732855</v>
      </c>
      <c r="AC53" s="31">
        <f t="shared" si="15"/>
        <v>4.0157172007379014</v>
      </c>
      <c r="AD53" s="31">
        <f t="shared" si="15"/>
        <v>0.1422208482258</v>
      </c>
      <c r="AE53" s="31">
        <f t="shared" si="15"/>
        <v>0</v>
      </c>
      <c r="AF53" s="31">
        <f t="shared" si="15"/>
        <v>56.526365347723129</v>
      </c>
      <c r="AG53" s="31">
        <f t="shared" si="15"/>
        <v>0</v>
      </c>
      <c r="AH53" s="31">
        <f t="shared" si="15"/>
        <v>0</v>
      </c>
      <c r="AI53" s="31">
        <f t="shared" si="15"/>
        <v>0</v>
      </c>
      <c r="AJ53" s="31">
        <f t="shared" si="15"/>
        <v>0</v>
      </c>
      <c r="AK53" s="31">
        <f t="shared" si="15"/>
        <v>0</v>
      </c>
      <c r="AL53" s="31">
        <f t="shared" si="15"/>
        <v>55.828240160637577</v>
      </c>
      <c r="AM53" s="31">
        <f t="shared" si="15"/>
        <v>4.5834833257071042</v>
      </c>
      <c r="AN53" s="31">
        <f t="shared" si="15"/>
        <v>1.5230740806399998E-2</v>
      </c>
      <c r="AO53" s="31">
        <f t="shared" si="15"/>
        <v>0</v>
      </c>
      <c r="AP53" s="31">
        <f t="shared" si="15"/>
        <v>33.408113191445054</v>
      </c>
      <c r="AQ53" s="31">
        <f t="shared" si="15"/>
        <v>0</v>
      </c>
      <c r="AR53" s="31">
        <f t="shared" si="15"/>
        <v>0</v>
      </c>
      <c r="AS53" s="31">
        <f t="shared" si="15"/>
        <v>0</v>
      </c>
      <c r="AT53" s="31">
        <f t="shared" si="15"/>
        <v>0</v>
      </c>
      <c r="AU53" s="31">
        <f t="shared" si="15"/>
        <v>0</v>
      </c>
      <c r="AV53" s="31">
        <f t="shared" si="15"/>
        <v>18.165536750308636</v>
      </c>
      <c r="AW53" s="31">
        <f t="shared" si="15"/>
        <v>3.349185708417501</v>
      </c>
      <c r="AX53" s="31">
        <f t="shared" si="15"/>
        <v>0.98320288980640003</v>
      </c>
      <c r="AY53" s="31">
        <f t="shared" si="15"/>
        <v>0</v>
      </c>
      <c r="AZ53" s="31">
        <f t="shared" si="15"/>
        <v>20.34762476682231</v>
      </c>
      <c r="BA53" s="31">
        <f t="shared" si="15"/>
        <v>0</v>
      </c>
      <c r="BB53" s="31">
        <f t="shared" si="15"/>
        <v>0</v>
      </c>
      <c r="BC53" s="31">
        <f t="shared" si="15"/>
        <v>0</v>
      </c>
      <c r="BD53" s="31">
        <f t="shared" si="15"/>
        <v>0</v>
      </c>
      <c r="BE53" s="31">
        <f t="shared" si="15"/>
        <v>0</v>
      </c>
      <c r="BF53" s="31">
        <f t="shared" si="15"/>
        <v>6.849086808715775</v>
      </c>
      <c r="BG53" s="31">
        <f t="shared" si="15"/>
        <v>1.0908654463539</v>
      </c>
      <c r="BH53" s="31">
        <f t="shared" si="15"/>
        <v>0</v>
      </c>
      <c r="BI53" s="31">
        <f t="shared" si="15"/>
        <v>0</v>
      </c>
      <c r="BJ53" s="31">
        <f t="shared" si="15"/>
        <v>5.3741425910269003</v>
      </c>
      <c r="BK53" s="31">
        <f t="shared" si="15"/>
        <v>265.37714981971573</v>
      </c>
    </row>
    <row r="54" spans="1:67" ht="2.25" customHeight="1">
      <c r="A54" s="16"/>
      <c r="B54" s="20"/>
      <c r="C54" s="74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6"/>
    </row>
    <row r="55" spans="1:67">
      <c r="A55" s="16" t="s">
        <v>4</v>
      </c>
      <c r="B55" s="19" t="s">
        <v>9</v>
      </c>
      <c r="C55" s="74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/>
      <c r="BJ55" s="75"/>
      <c r="BK55" s="76"/>
    </row>
    <row r="56" spans="1:67">
      <c r="A56" s="16" t="s">
        <v>76</v>
      </c>
      <c r="B56" s="20" t="s">
        <v>18</v>
      </c>
      <c r="C56" s="74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75"/>
      <c r="BK56" s="76"/>
    </row>
    <row r="57" spans="1:67">
      <c r="A57" s="16"/>
      <c r="B57" s="29" t="s">
        <v>111</v>
      </c>
      <c r="C57" s="35">
        <v>0</v>
      </c>
      <c r="D57" s="35">
        <v>0</v>
      </c>
      <c r="E57" s="35">
        <v>0</v>
      </c>
      <c r="F57" s="35">
        <v>0</v>
      </c>
      <c r="G57" s="35">
        <v>0</v>
      </c>
      <c r="H57" s="35">
        <v>0</v>
      </c>
      <c r="I57" s="35">
        <v>0</v>
      </c>
      <c r="J57" s="35">
        <v>0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5">
        <v>0</v>
      </c>
      <c r="U57" s="35">
        <v>0</v>
      </c>
      <c r="V57" s="35">
        <v>0</v>
      </c>
      <c r="W57" s="35">
        <v>0</v>
      </c>
      <c r="X57" s="35">
        <v>0</v>
      </c>
      <c r="Y57" s="35">
        <v>0</v>
      </c>
      <c r="Z57" s="35">
        <v>0</v>
      </c>
      <c r="AA57" s="35">
        <v>0</v>
      </c>
      <c r="AB57" s="35">
        <v>0</v>
      </c>
      <c r="AC57" s="35">
        <v>0</v>
      </c>
      <c r="AD57" s="35">
        <v>0</v>
      </c>
      <c r="AE57" s="35">
        <v>0</v>
      </c>
      <c r="AF57" s="35">
        <v>0</v>
      </c>
      <c r="AG57" s="35">
        <v>0</v>
      </c>
      <c r="AH57" s="35">
        <v>0</v>
      </c>
      <c r="AI57" s="35">
        <v>0</v>
      </c>
      <c r="AJ57" s="35">
        <v>0</v>
      </c>
      <c r="AK57" s="35">
        <v>0</v>
      </c>
      <c r="AL57" s="35">
        <v>0</v>
      </c>
      <c r="AM57" s="35">
        <v>0</v>
      </c>
      <c r="AN57" s="35">
        <v>0</v>
      </c>
      <c r="AO57" s="35">
        <v>0</v>
      </c>
      <c r="AP57" s="35">
        <v>0</v>
      </c>
      <c r="AQ57" s="35">
        <v>33.218000000000004</v>
      </c>
      <c r="AR57" s="35">
        <v>0</v>
      </c>
      <c r="AS57" s="35">
        <v>15.219400000000002</v>
      </c>
      <c r="AT57" s="35">
        <v>0</v>
      </c>
      <c r="AU57" s="35">
        <v>9.9029000000000007</v>
      </c>
      <c r="AV57" s="35">
        <v>0</v>
      </c>
      <c r="AW57" s="35">
        <v>0</v>
      </c>
      <c r="AX57" s="35">
        <v>0</v>
      </c>
      <c r="AY57" s="35">
        <v>1.985667795293623</v>
      </c>
      <c r="AZ57" s="35">
        <v>0</v>
      </c>
      <c r="BA57" s="35">
        <v>6.1657000000000002</v>
      </c>
      <c r="BB57" s="35">
        <v>0</v>
      </c>
      <c r="BC57" s="35">
        <v>0</v>
      </c>
      <c r="BD57" s="35">
        <v>2.0115999999999996</v>
      </c>
      <c r="BE57" s="35">
        <v>0</v>
      </c>
      <c r="BF57" s="35">
        <v>0</v>
      </c>
      <c r="BG57" s="35">
        <v>0.20129999999999998</v>
      </c>
      <c r="BH57" s="35">
        <v>0</v>
      </c>
      <c r="BI57" s="35">
        <v>0</v>
      </c>
      <c r="BJ57" s="35">
        <v>0</v>
      </c>
      <c r="BK57" s="34">
        <f>SUM(C57:BJ57)</f>
        <v>68.704567795293627</v>
      </c>
      <c r="BL57" s="38"/>
      <c r="BM57" s="44"/>
      <c r="BN57" s="44"/>
      <c r="BO57" s="44"/>
    </row>
    <row r="58" spans="1:67">
      <c r="A58" s="16"/>
      <c r="B58" s="21" t="s">
        <v>85</v>
      </c>
      <c r="C58" s="31">
        <f>SUM(C57)</f>
        <v>0</v>
      </c>
      <c r="D58" s="31">
        <f t="shared" ref="D58:BJ58" si="16">SUM(D57)</f>
        <v>0</v>
      </c>
      <c r="E58" s="31">
        <f t="shared" si="16"/>
        <v>0</v>
      </c>
      <c r="F58" s="31">
        <f t="shared" si="16"/>
        <v>0</v>
      </c>
      <c r="G58" s="31">
        <f t="shared" si="16"/>
        <v>0</v>
      </c>
      <c r="H58" s="31">
        <f t="shared" si="16"/>
        <v>0</v>
      </c>
      <c r="I58" s="31">
        <f t="shared" si="16"/>
        <v>0</v>
      </c>
      <c r="J58" s="31">
        <f t="shared" si="16"/>
        <v>0</v>
      </c>
      <c r="K58" s="31">
        <f t="shared" si="16"/>
        <v>0</v>
      </c>
      <c r="L58" s="31">
        <f t="shared" si="16"/>
        <v>0</v>
      </c>
      <c r="M58" s="31">
        <f t="shared" si="16"/>
        <v>0</v>
      </c>
      <c r="N58" s="31">
        <f t="shared" si="16"/>
        <v>0</v>
      </c>
      <c r="O58" s="31">
        <f t="shared" si="16"/>
        <v>0</v>
      </c>
      <c r="P58" s="31">
        <f t="shared" si="16"/>
        <v>0</v>
      </c>
      <c r="Q58" s="31">
        <f t="shared" si="16"/>
        <v>0</v>
      </c>
      <c r="R58" s="31">
        <f t="shared" si="16"/>
        <v>0</v>
      </c>
      <c r="S58" s="31">
        <f t="shared" si="16"/>
        <v>0</v>
      </c>
      <c r="T58" s="31">
        <f t="shared" si="16"/>
        <v>0</v>
      </c>
      <c r="U58" s="31">
        <f t="shared" si="16"/>
        <v>0</v>
      </c>
      <c r="V58" s="31">
        <f t="shared" si="16"/>
        <v>0</v>
      </c>
      <c r="W58" s="31">
        <f t="shared" si="16"/>
        <v>0</v>
      </c>
      <c r="X58" s="31">
        <f t="shared" si="16"/>
        <v>0</v>
      </c>
      <c r="Y58" s="31">
        <f t="shared" si="16"/>
        <v>0</v>
      </c>
      <c r="Z58" s="31">
        <f t="shared" si="16"/>
        <v>0</v>
      </c>
      <c r="AA58" s="31">
        <f t="shared" si="16"/>
        <v>0</v>
      </c>
      <c r="AB58" s="31">
        <f t="shared" si="16"/>
        <v>0</v>
      </c>
      <c r="AC58" s="31">
        <f t="shared" si="16"/>
        <v>0</v>
      </c>
      <c r="AD58" s="31">
        <f t="shared" si="16"/>
        <v>0</v>
      </c>
      <c r="AE58" s="31">
        <f t="shared" si="16"/>
        <v>0</v>
      </c>
      <c r="AF58" s="31">
        <f t="shared" si="16"/>
        <v>0</v>
      </c>
      <c r="AG58" s="31">
        <f t="shared" si="16"/>
        <v>0</v>
      </c>
      <c r="AH58" s="31">
        <f t="shared" si="16"/>
        <v>0</v>
      </c>
      <c r="AI58" s="31">
        <f t="shared" si="16"/>
        <v>0</v>
      </c>
      <c r="AJ58" s="31">
        <f t="shared" si="16"/>
        <v>0</v>
      </c>
      <c r="AK58" s="31">
        <f t="shared" si="16"/>
        <v>0</v>
      </c>
      <c r="AL58" s="31">
        <f t="shared" si="16"/>
        <v>0</v>
      </c>
      <c r="AM58" s="31">
        <f t="shared" si="16"/>
        <v>0</v>
      </c>
      <c r="AN58" s="31">
        <f t="shared" si="16"/>
        <v>0</v>
      </c>
      <c r="AO58" s="31">
        <f t="shared" si="16"/>
        <v>0</v>
      </c>
      <c r="AP58" s="31">
        <f t="shared" si="16"/>
        <v>0</v>
      </c>
      <c r="AQ58" s="31">
        <f t="shared" si="16"/>
        <v>33.218000000000004</v>
      </c>
      <c r="AR58" s="31">
        <f t="shared" si="16"/>
        <v>0</v>
      </c>
      <c r="AS58" s="31">
        <f t="shared" si="16"/>
        <v>15.219400000000002</v>
      </c>
      <c r="AT58" s="31">
        <f t="shared" si="16"/>
        <v>0</v>
      </c>
      <c r="AU58" s="31">
        <f t="shared" si="16"/>
        <v>9.9029000000000007</v>
      </c>
      <c r="AV58" s="31">
        <f t="shared" si="16"/>
        <v>0</v>
      </c>
      <c r="AW58" s="31">
        <f t="shared" si="16"/>
        <v>0</v>
      </c>
      <c r="AX58" s="31">
        <f t="shared" si="16"/>
        <v>0</v>
      </c>
      <c r="AY58" s="31">
        <f t="shared" si="16"/>
        <v>1.985667795293623</v>
      </c>
      <c r="AZ58" s="31">
        <f t="shared" si="16"/>
        <v>0</v>
      </c>
      <c r="BA58" s="31">
        <f t="shared" si="16"/>
        <v>6.1657000000000002</v>
      </c>
      <c r="BB58" s="31">
        <f t="shared" si="16"/>
        <v>0</v>
      </c>
      <c r="BC58" s="31">
        <f t="shared" si="16"/>
        <v>0</v>
      </c>
      <c r="BD58" s="31">
        <f t="shared" si="16"/>
        <v>2.0115999999999996</v>
      </c>
      <c r="BE58" s="31">
        <f t="shared" si="16"/>
        <v>0</v>
      </c>
      <c r="BF58" s="31">
        <f t="shared" si="16"/>
        <v>0</v>
      </c>
      <c r="BG58" s="31">
        <f t="shared" si="16"/>
        <v>0.20129999999999998</v>
      </c>
      <c r="BH58" s="31">
        <f t="shared" si="16"/>
        <v>0</v>
      </c>
      <c r="BI58" s="31">
        <f t="shared" si="16"/>
        <v>0</v>
      </c>
      <c r="BJ58" s="31">
        <f t="shared" si="16"/>
        <v>0</v>
      </c>
      <c r="BK58" s="34">
        <f>SUM(BK57)</f>
        <v>68.704567795293627</v>
      </c>
    </row>
    <row r="59" spans="1:67">
      <c r="A59" s="16" t="s">
        <v>77</v>
      </c>
      <c r="B59" s="20" t="s">
        <v>19</v>
      </c>
      <c r="C59" s="74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75"/>
      <c r="AG59" s="75"/>
      <c r="AH59" s="75"/>
      <c r="AI59" s="75"/>
      <c r="AJ59" s="75"/>
      <c r="AK59" s="75"/>
      <c r="AL59" s="75"/>
      <c r="AM59" s="75"/>
      <c r="AN59" s="75"/>
      <c r="AO59" s="75"/>
      <c r="AP59" s="75"/>
      <c r="AQ59" s="75"/>
      <c r="AR59" s="75"/>
      <c r="AS59" s="75"/>
      <c r="AT59" s="75"/>
      <c r="AU59" s="75"/>
      <c r="AV59" s="75"/>
      <c r="AW59" s="75"/>
      <c r="AX59" s="75"/>
      <c r="AY59" s="75"/>
      <c r="AZ59" s="75"/>
      <c r="BA59" s="75"/>
      <c r="BB59" s="75"/>
      <c r="BC59" s="75"/>
      <c r="BD59" s="75"/>
      <c r="BE59" s="75"/>
      <c r="BF59" s="75"/>
      <c r="BG59" s="75"/>
      <c r="BH59" s="75"/>
      <c r="BI59" s="75"/>
      <c r="BJ59" s="75"/>
      <c r="BK59" s="76"/>
    </row>
    <row r="60" spans="1:67">
      <c r="A60" s="16"/>
      <c r="B60" s="21" t="s">
        <v>36</v>
      </c>
      <c r="C60" s="31">
        <v>0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v>0</v>
      </c>
      <c r="Q60" s="31">
        <v>0</v>
      </c>
      <c r="R60" s="31">
        <v>0</v>
      </c>
      <c r="S60" s="31">
        <v>0</v>
      </c>
      <c r="T60" s="31">
        <v>0</v>
      </c>
      <c r="U60" s="31">
        <v>0</v>
      </c>
      <c r="V60" s="31">
        <v>0</v>
      </c>
      <c r="W60" s="31">
        <v>0</v>
      </c>
      <c r="X60" s="31">
        <v>0</v>
      </c>
      <c r="Y60" s="31">
        <v>0</v>
      </c>
      <c r="Z60" s="31">
        <v>0</v>
      </c>
      <c r="AA60" s="31">
        <v>0</v>
      </c>
      <c r="AB60" s="31">
        <v>0</v>
      </c>
      <c r="AC60" s="31">
        <v>0</v>
      </c>
      <c r="AD60" s="31">
        <v>0</v>
      </c>
      <c r="AE60" s="31">
        <v>0</v>
      </c>
      <c r="AF60" s="31">
        <v>0</v>
      </c>
      <c r="AG60" s="31">
        <v>0</v>
      </c>
      <c r="AH60" s="31">
        <v>0</v>
      </c>
      <c r="AI60" s="31">
        <v>0</v>
      </c>
      <c r="AJ60" s="31">
        <v>0</v>
      </c>
      <c r="AK60" s="31">
        <v>0</v>
      </c>
      <c r="AL60" s="31">
        <v>0</v>
      </c>
      <c r="AM60" s="31">
        <v>0</v>
      </c>
      <c r="AN60" s="31">
        <v>0</v>
      </c>
      <c r="AO60" s="31">
        <v>0</v>
      </c>
      <c r="AP60" s="31">
        <v>0</v>
      </c>
      <c r="AQ60" s="31">
        <v>0</v>
      </c>
      <c r="AR60" s="31">
        <v>0</v>
      </c>
      <c r="AS60" s="31">
        <v>0</v>
      </c>
      <c r="AT60" s="31">
        <v>0</v>
      </c>
      <c r="AU60" s="31">
        <v>0</v>
      </c>
      <c r="AV60" s="31">
        <v>0</v>
      </c>
      <c r="AW60" s="31">
        <v>0</v>
      </c>
      <c r="AX60" s="31">
        <v>0</v>
      </c>
      <c r="AY60" s="31">
        <v>0</v>
      </c>
      <c r="AZ60" s="31">
        <v>0</v>
      </c>
      <c r="BA60" s="31">
        <v>0</v>
      </c>
      <c r="BB60" s="31">
        <v>0</v>
      </c>
      <c r="BC60" s="31">
        <v>0</v>
      </c>
      <c r="BD60" s="31">
        <v>0</v>
      </c>
      <c r="BE60" s="31">
        <v>0</v>
      </c>
      <c r="BF60" s="31">
        <v>0</v>
      </c>
      <c r="BG60" s="31">
        <v>0</v>
      </c>
      <c r="BH60" s="31">
        <v>0</v>
      </c>
      <c r="BI60" s="31">
        <v>0</v>
      </c>
      <c r="BJ60" s="31">
        <v>0</v>
      </c>
      <c r="BK60" s="34">
        <f>SUM(C60:BJ60)</f>
        <v>0</v>
      </c>
    </row>
    <row r="61" spans="1:67">
      <c r="A61" s="16"/>
      <c r="B61" s="21" t="s">
        <v>86</v>
      </c>
      <c r="C61" s="31">
        <f t="shared" ref="C61:BJ61" si="17">SUM(C60)</f>
        <v>0</v>
      </c>
      <c r="D61" s="31">
        <f t="shared" si="17"/>
        <v>0</v>
      </c>
      <c r="E61" s="31">
        <f t="shared" si="17"/>
        <v>0</v>
      </c>
      <c r="F61" s="31">
        <f t="shared" si="17"/>
        <v>0</v>
      </c>
      <c r="G61" s="31">
        <f t="shared" si="17"/>
        <v>0</v>
      </c>
      <c r="H61" s="31">
        <f t="shared" si="17"/>
        <v>0</v>
      </c>
      <c r="I61" s="31">
        <f t="shared" si="17"/>
        <v>0</v>
      </c>
      <c r="J61" s="31">
        <f t="shared" si="17"/>
        <v>0</v>
      </c>
      <c r="K61" s="31">
        <f t="shared" si="17"/>
        <v>0</v>
      </c>
      <c r="L61" s="31">
        <f t="shared" si="17"/>
        <v>0</v>
      </c>
      <c r="M61" s="31">
        <f t="shared" si="17"/>
        <v>0</v>
      </c>
      <c r="N61" s="31">
        <f t="shared" si="17"/>
        <v>0</v>
      </c>
      <c r="O61" s="31">
        <f t="shared" si="17"/>
        <v>0</v>
      </c>
      <c r="P61" s="31">
        <f t="shared" si="17"/>
        <v>0</v>
      </c>
      <c r="Q61" s="31">
        <f t="shared" si="17"/>
        <v>0</v>
      </c>
      <c r="R61" s="31">
        <f t="shared" si="17"/>
        <v>0</v>
      </c>
      <c r="S61" s="31">
        <f t="shared" si="17"/>
        <v>0</v>
      </c>
      <c r="T61" s="31">
        <f t="shared" si="17"/>
        <v>0</v>
      </c>
      <c r="U61" s="31">
        <f t="shared" si="17"/>
        <v>0</v>
      </c>
      <c r="V61" s="31">
        <f t="shared" si="17"/>
        <v>0</v>
      </c>
      <c r="W61" s="31">
        <f t="shared" si="17"/>
        <v>0</v>
      </c>
      <c r="X61" s="31">
        <f t="shared" si="17"/>
        <v>0</v>
      </c>
      <c r="Y61" s="31">
        <f t="shared" si="17"/>
        <v>0</v>
      </c>
      <c r="Z61" s="31">
        <f t="shared" si="17"/>
        <v>0</v>
      </c>
      <c r="AA61" s="31">
        <f t="shared" si="17"/>
        <v>0</v>
      </c>
      <c r="AB61" s="31">
        <f t="shared" si="17"/>
        <v>0</v>
      </c>
      <c r="AC61" s="31">
        <f t="shared" si="17"/>
        <v>0</v>
      </c>
      <c r="AD61" s="31">
        <f t="shared" si="17"/>
        <v>0</v>
      </c>
      <c r="AE61" s="31">
        <f t="shared" si="17"/>
        <v>0</v>
      </c>
      <c r="AF61" s="31">
        <f t="shared" si="17"/>
        <v>0</v>
      </c>
      <c r="AG61" s="31">
        <f t="shared" si="17"/>
        <v>0</v>
      </c>
      <c r="AH61" s="31">
        <f t="shared" si="17"/>
        <v>0</v>
      </c>
      <c r="AI61" s="31">
        <f t="shared" si="17"/>
        <v>0</v>
      </c>
      <c r="AJ61" s="31">
        <f t="shared" si="17"/>
        <v>0</v>
      </c>
      <c r="AK61" s="31">
        <f t="shared" si="17"/>
        <v>0</v>
      </c>
      <c r="AL61" s="31">
        <f t="shared" si="17"/>
        <v>0</v>
      </c>
      <c r="AM61" s="31">
        <f t="shared" si="17"/>
        <v>0</v>
      </c>
      <c r="AN61" s="31">
        <f t="shared" si="17"/>
        <v>0</v>
      </c>
      <c r="AO61" s="31">
        <f t="shared" si="17"/>
        <v>0</v>
      </c>
      <c r="AP61" s="31">
        <f t="shared" si="17"/>
        <v>0</v>
      </c>
      <c r="AQ61" s="31">
        <f t="shared" si="17"/>
        <v>0</v>
      </c>
      <c r="AR61" s="31">
        <f t="shared" si="17"/>
        <v>0</v>
      </c>
      <c r="AS61" s="31">
        <f t="shared" si="17"/>
        <v>0</v>
      </c>
      <c r="AT61" s="31">
        <f t="shared" si="17"/>
        <v>0</v>
      </c>
      <c r="AU61" s="31">
        <f t="shared" si="17"/>
        <v>0</v>
      </c>
      <c r="AV61" s="31">
        <f t="shared" si="17"/>
        <v>0</v>
      </c>
      <c r="AW61" s="31">
        <f t="shared" si="17"/>
        <v>0</v>
      </c>
      <c r="AX61" s="31">
        <f t="shared" si="17"/>
        <v>0</v>
      </c>
      <c r="AY61" s="31">
        <f t="shared" si="17"/>
        <v>0</v>
      </c>
      <c r="AZ61" s="31">
        <f t="shared" si="17"/>
        <v>0</v>
      </c>
      <c r="BA61" s="31">
        <f t="shared" si="17"/>
        <v>0</v>
      </c>
      <c r="BB61" s="31">
        <f t="shared" si="17"/>
        <v>0</v>
      </c>
      <c r="BC61" s="31">
        <f t="shared" si="17"/>
        <v>0</v>
      </c>
      <c r="BD61" s="31">
        <f t="shared" si="17"/>
        <v>0</v>
      </c>
      <c r="BE61" s="31">
        <f t="shared" si="17"/>
        <v>0</v>
      </c>
      <c r="BF61" s="31">
        <f t="shared" si="17"/>
        <v>0</v>
      </c>
      <c r="BG61" s="31">
        <f t="shared" si="17"/>
        <v>0</v>
      </c>
      <c r="BH61" s="31">
        <f t="shared" si="17"/>
        <v>0</v>
      </c>
      <c r="BI61" s="31">
        <f t="shared" si="17"/>
        <v>0</v>
      </c>
      <c r="BJ61" s="31">
        <f t="shared" si="17"/>
        <v>0</v>
      </c>
      <c r="BK61" s="34">
        <f>SUM(BK60)</f>
        <v>0</v>
      </c>
    </row>
    <row r="62" spans="1:67">
      <c r="A62" s="16"/>
      <c r="B62" s="22" t="s">
        <v>84</v>
      </c>
      <c r="C62" s="33">
        <f>C61+C58</f>
        <v>0</v>
      </c>
      <c r="D62" s="33">
        <f t="shared" ref="D62:BJ62" si="18">D61+D58</f>
        <v>0</v>
      </c>
      <c r="E62" s="33">
        <f t="shared" si="18"/>
        <v>0</v>
      </c>
      <c r="F62" s="33">
        <f t="shared" si="18"/>
        <v>0</v>
      </c>
      <c r="G62" s="33">
        <f t="shared" si="18"/>
        <v>0</v>
      </c>
      <c r="H62" s="33">
        <f t="shared" si="18"/>
        <v>0</v>
      </c>
      <c r="I62" s="33">
        <f t="shared" si="18"/>
        <v>0</v>
      </c>
      <c r="J62" s="33">
        <f t="shared" si="18"/>
        <v>0</v>
      </c>
      <c r="K62" s="33">
        <f t="shared" si="18"/>
        <v>0</v>
      </c>
      <c r="L62" s="33">
        <f t="shared" si="18"/>
        <v>0</v>
      </c>
      <c r="M62" s="33">
        <f t="shared" si="18"/>
        <v>0</v>
      </c>
      <c r="N62" s="33">
        <f t="shared" si="18"/>
        <v>0</v>
      </c>
      <c r="O62" s="33">
        <f t="shared" si="18"/>
        <v>0</v>
      </c>
      <c r="P62" s="33">
        <f t="shared" si="18"/>
        <v>0</v>
      </c>
      <c r="Q62" s="33">
        <f t="shared" si="18"/>
        <v>0</v>
      </c>
      <c r="R62" s="33">
        <f t="shared" si="18"/>
        <v>0</v>
      </c>
      <c r="S62" s="33">
        <f t="shared" si="18"/>
        <v>0</v>
      </c>
      <c r="T62" s="33">
        <f t="shared" si="18"/>
        <v>0</v>
      </c>
      <c r="U62" s="33">
        <f t="shared" si="18"/>
        <v>0</v>
      </c>
      <c r="V62" s="33">
        <f t="shared" si="18"/>
        <v>0</v>
      </c>
      <c r="W62" s="33">
        <f t="shared" si="18"/>
        <v>0</v>
      </c>
      <c r="X62" s="33">
        <f t="shared" si="18"/>
        <v>0</v>
      </c>
      <c r="Y62" s="33">
        <f t="shared" si="18"/>
        <v>0</v>
      </c>
      <c r="Z62" s="33">
        <f t="shared" si="18"/>
        <v>0</v>
      </c>
      <c r="AA62" s="33">
        <f t="shared" si="18"/>
        <v>0</v>
      </c>
      <c r="AB62" s="33">
        <f t="shared" si="18"/>
        <v>0</v>
      </c>
      <c r="AC62" s="33">
        <f t="shared" si="18"/>
        <v>0</v>
      </c>
      <c r="AD62" s="33">
        <f t="shared" si="18"/>
        <v>0</v>
      </c>
      <c r="AE62" s="33">
        <f t="shared" si="18"/>
        <v>0</v>
      </c>
      <c r="AF62" s="33">
        <f t="shared" si="18"/>
        <v>0</v>
      </c>
      <c r="AG62" s="33">
        <f t="shared" si="18"/>
        <v>0</v>
      </c>
      <c r="AH62" s="33">
        <f t="shared" si="18"/>
        <v>0</v>
      </c>
      <c r="AI62" s="33">
        <f t="shared" si="18"/>
        <v>0</v>
      </c>
      <c r="AJ62" s="33">
        <f t="shared" si="18"/>
        <v>0</v>
      </c>
      <c r="AK62" s="33">
        <f t="shared" si="18"/>
        <v>0</v>
      </c>
      <c r="AL62" s="33">
        <f t="shared" si="18"/>
        <v>0</v>
      </c>
      <c r="AM62" s="33">
        <f t="shared" si="18"/>
        <v>0</v>
      </c>
      <c r="AN62" s="33">
        <f t="shared" si="18"/>
        <v>0</v>
      </c>
      <c r="AO62" s="33">
        <f t="shared" si="18"/>
        <v>0</v>
      </c>
      <c r="AP62" s="33">
        <f t="shared" si="18"/>
        <v>0</v>
      </c>
      <c r="AQ62" s="33">
        <f t="shared" si="18"/>
        <v>33.218000000000004</v>
      </c>
      <c r="AR62" s="33">
        <f t="shared" si="18"/>
        <v>0</v>
      </c>
      <c r="AS62" s="33">
        <f t="shared" si="18"/>
        <v>15.219400000000002</v>
      </c>
      <c r="AT62" s="33">
        <f t="shared" si="18"/>
        <v>0</v>
      </c>
      <c r="AU62" s="33">
        <f t="shared" si="18"/>
        <v>9.9029000000000007</v>
      </c>
      <c r="AV62" s="33">
        <f t="shared" si="18"/>
        <v>0</v>
      </c>
      <c r="AW62" s="33">
        <f t="shared" si="18"/>
        <v>0</v>
      </c>
      <c r="AX62" s="33">
        <f t="shared" si="18"/>
        <v>0</v>
      </c>
      <c r="AY62" s="33">
        <f t="shared" si="18"/>
        <v>1.985667795293623</v>
      </c>
      <c r="AZ62" s="33">
        <f t="shared" si="18"/>
        <v>0</v>
      </c>
      <c r="BA62" s="33">
        <f t="shared" si="18"/>
        <v>6.1657000000000002</v>
      </c>
      <c r="BB62" s="33">
        <f t="shared" si="18"/>
        <v>0</v>
      </c>
      <c r="BC62" s="33">
        <f t="shared" si="18"/>
        <v>0</v>
      </c>
      <c r="BD62" s="33">
        <f t="shared" si="18"/>
        <v>2.0115999999999996</v>
      </c>
      <c r="BE62" s="33">
        <f t="shared" si="18"/>
        <v>0</v>
      </c>
      <c r="BF62" s="33">
        <f t="shared" si="18"/>
        <v>0</v>
      </c>
      <c r="BG62" s="33">
        <f t="shared" si="18"/>
        <v>0.20129999999999998</v>
      </c>
      <c r="BH62" s="33">
        <f t="shared" si="18"/>
        <v>0</v>
      </c>
      <c r="BI62" s="33">
        <f t="shared" si="18"/>
        <v>0</v>
      </c>
      <c r="BJ62" s="33">
        <f t="shared" si="18"/>
        <v>0</v>
      </c>
      <c r="BK62" s="33">
        <f>BK61+BK58</f>
        <v>68.704567795293627</v>
      </c>
      <c r="BL62" s="37"/>
      <c r="BM62" s="61"/>
    </row>
    <row r="63" spans="1:67" ht="4.5" customHeight="1">
      <c r="A63" s="16"/>
      <c r="B63" s="20"/>
      <c r="C63" s="74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75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75"/>
      <c r="AV63" s="75"/>
      <c r="AW63" s="75"/>
      <c r="AX63" s="75"/>
      <c r="AY63" s="75"/>
      <c r="AZ63" s="75"/>
      <c r="BA63" s="75"/>
      <c r="BB63" s="75"/>
      <c r="BC63" s="75"/>
      <c r="BD63" s="75"/>
      <c r="BE63" s="75"/>
      <c r="BF63" s="75"/>
      <c r="BG63" s="75"/>
      <c r="BH63" s="75"/>
      <c r="BI63" s="75"/>
      <c r="BJ63" s="75"/>
      <c r="BK63" s="76"/>
    </row>
    <row r="64" spans="1:67">
      <c r="A64" s="16" t="s">
        <v>20</v>
      </c>
      <c r="B64" s="19" t="s">
        <v>21</v>
      </c>
      <c r="C64" s="74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75"/>
      <c r="AK64" s="75"/>
      <c r="AL64" s="75"/>
      <c r="AM64" s="75"/>
      <c r="AN64" s="75"/>
      <c r="AO64" s="75"/>
      <c r="AP64" s="75"/>
      <c r="AQ64" s="75"/>
      <c r="AR64" s="75"/>
      <c r="AS64" s="75"/>
      <c r="AT64" s="75"/>
      <c r="AU64" s="75"/>
      <c r="AV64" s="75"/>
      <c r="AW64" s="75"/>
      <c r="AX64" s="75"/>
      <c r="AY64" s="75"/>
      <c r="AZ64" s="75"/>
      <c r="BA64" s="75"/>
      <c r="BB64" s="75"/>
      <c r="BC64" s="75"/>
      <c r="BD64" s="75"/>
      <c r="BE64" s="75"/>
      <c r="BF64" s="75"/>
      <c r="BG64" s="75"/>
      <c r="BH64" s="75"/>
      <c r="BI64" s="75"/>
      <c r="BJ64" s="75"/>
      <c r="BK64" s="76"/>
    </row>
    <row r="65" spans="1:65">
      <c r="A65" s="16" t="s">
        <v>76</v>
      </c>
      <c r="B65" s="20" t="s">
        <v>22</v>
      </c>
      <c r="C65" s="74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  <c r="AK65" s="75"/>
      <c r="AL65" s="75"/>
      <c r="AM65" s="75"/>
      <c r="AN65" s="75"/>
      <c r="AO65" s="75"/>
      <c r="AP65" s="75"/>
      <c r="AQ65" s="75"/>
      <c r="AR65" s="75"/>
      <c r="AS65" s="75"/>
      <c r="AT65" s="75"/>
      <c r="AU65" s="75"/>
      <c r="AV65" s="75"/>
      <c r="AW65" s="75"/>
      <c r="AX65" s="75"/>
      <c r="AY65" s="75"/>
      <c r="AZ65" s="75"/>
      <c r="BA65" s="75"/>
      <c r="BB65" s="75"/>
      <c r="BC65" s="75"/>
      <c r="BD65" s="75"/>
      <c r="BE65" s="75"/>
      <c r="BF65" s="75"/>
      <c r="BG65" s="75"/>
      <c r="BH65" s="75"/>
      <c r="BI65" s="75"/>
      <c r="BJ65" s="75"/>
      <c r="BK65" s="76"/>
    </row>
    <row r="66" spans="1:65">
      <c r="A66" s="16"/>
      <c r="B66" s="21" t="s">
        <v>36</v>
      </c>
      <c r="C66" s="31">
        <v>0</v>
      </c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31">
        <v>0</v>
      </c>
      <c r="M66" s="31">
        <v>0</v>
      </c>
      <c r="N66" s="31">
        <v>0</v>
      </c>
      <c r="O66" s="31">
        <v>0</v>
      </c>
      <c r="P66" s="31">
        <v>0</v>
      </c>
      <c r="Q66" s="31">
        <v>0</v>
      </c>
      <c r="R66" s="31">
        <v>0</v>
      </c>
      <c r="S66" s="31">
        <v>0</v>
      </c>
      <c r="T66" s="31">
        <v>0</v>
      </c>
      <c r="U66" s="31">
        <v>0</v>
      </c>
      <c r="V66" s="31">
        <v>0</v>
      </c>
      <c r="W66" s="31">
        <v>0</v>
      </c>
      <c r="X66" s="31">
        <v>0</v>
      </c>
      <c r="Y66" s="31">
        <v>0</v>
      </c>
      <c r="Z66" s="31">
        <v>0</v>
      </c>
      <c r="AA66" s="31">
        <v>0</v>
      </c>
      <c r="AB66" s="31">
        <v>0</v>
      </c>
      <c r="AC66" s="31">
        <v>0</v>
      </c>
      <c r="AD66" s="31">
        <v>0</v>
      </c>
      <c r="AE66" s="31">
        <v>0</v>
      </c>
      <c r="AF66" s="31">
        <v>0</v>
      </c>
      <c r="AG66" s="31">
        <v>0</v>
      </c>
      <c r="AH66" s="31">
        <v>0</v>
      </c>
      <c r="AI66" s="31">
        <v>0</v>
      </c>
      <c r="AJ66" s="31">
        <v>0</v>
      </c>
      <c r="AK66" s="31">
        <v>0</v>
      </c>
      <c r="AL66" s="31">
        <v>0</v>
      </c>
      <c r="AM66" s="31">
        <v>0</v>
      </c>
      <c r="AN66" s="31">
        <v>0</v>
      </c>
      <c r="AO66" s="31">
        <v>0</v>
      </c>
      <c r="AP66" s="31">
        <v>0</v>
      </c>
      <c r="AQ66" s="31">
        <v>0</v>
      </c>
      <c r="AR66" s="31">
        <v>0</v>
      </c>
      <c r="AS66" s="31">
        <v>0</v>
      </c>
      <c r="AT66" s="31">
        <v>0</v>
      </c>
      <c r="AU66" s="31">
        <v>0</v>
      </c>
      <c r="AV66" s="31">
        <v>0</v>
      </c>
      <c r="AW66" s="31">
        <v>0</v>
      </c>
      <c r="AX66" s="31">
        <v>0</v>
      </c>
      <c r="AY66" s="31">
        <v>0</v>
      </c>
      <c r="AZ66" s="31">
        <v>0</v>
      </c>
      <c r="BA66" s="31">
        <v>0</v>
      </c>
      <c r="BB66" s="31">
        <v>0</v>
      </c>
      <c r="BC66" s="31">
        <v>0</v>
      </c>
      <c r="BD66" s="31">
        <v>0</v>
      </c>
      <c r="BE66" s="31">
        <v>0</v>
      </c>
      <c r="BF66" s="31">
        <v>0</v>
      </c>
      <c r="BG66" s="31">
        <v>0</v>
      </c>
      <c r="BH66" s="31">
        <v>0</v>
      </c>
      <c r="BI66" s="31">
        <v>0</v>
      </c>
      <c r="BJ66" s="31">
        <v>0</v>
      </c>
      <c r="BK66" s="34">
        <f>SUM(C66:BJ66)</f>
        <v>0</v>
      </c>
    </row>
    <row r="67" spans="1:65">
      <c r="A67" s="16"/>
      <c r="B67" s="22" t="s">
        <v>83</v>
      </c>
      <c r="C67" s="31">
        <f t="shared" ref="C67:BJ67" si="19">SUM(C66)</f>
        <v>0</v>
      </c>
      <c r="D67" s="31">
        <f t="shared" si="19"/>
        <v>0</v>
      </c>
      <c r="E67" s="31">
        <f t="shared" si="19"/>
        <v>0</v>
      </c>
      <c r="F67" s="31">
        <f t="shared" si="19"/>
        <v>0</v>
      </c>
      <c r="G67" s="31">
        <f t="shared" si="19"/>
        <v>0</v>
      </c>
      <c r="H67" s="31">
        <f t="shared" si="19"/>
        <v>0</v>
      </c>
      <c r="I67" s="31">
        <f t="shared" si="19"/>
        <v>0</v>
      </c>
      <c r="J67" s="31">
        <f t="shared" si="19"/>
        <v>0</v>
      </c>
      <c r="K67" s="31">
        <f t="shared" si="19"/>
        <v>0</v>
      </c>
      <c r="L67" s="31">
        <f t="shared" si="19"/>
        <v>0</v>
      </c>
      <c r="M67" s="31">
        <f t="shared" si="19"/>
        <v>0</v>
      </c>
      <c r="N67" s="31">
        <f t="shared" si="19"/>
        <v>0</v>
      </c>
      <c r="O67" s="31">
        <f t="shared" si="19"/>
        <v>0</v>
      </c>
      <c r="P67" s="31">
        <f t="shared" si="19"/>
        <v>0</v>
      </c>
      <c r="Q67" s="31">
        <f t="shared" si="19"/>
        <v>0</v>
      </c>
      <c r="R67" s="31">
        <f t="shared" si="19"/>
        <v>0</v>
      </c>
      <c r="S67" s="31">
        <f t="shared" si="19"/>
        <v>0</v>
      </c>
      <c r="T67" s="31">
        <f t="shared" si="19"/>
        <v>0</v>
      </c>
      <c r="U67" s="31">
        <f t="shared" si="19"/>
        <v>0</v>
      </c>
      <c r="V67" s="31">
        <f t="shared" si="19"/>
        <v>0</v>
      </c>
      <c r="W67" s="31">
        <f t="shared" si="19"/>
        <v>0</v>
      </c>
      <c r="X67" s="31">
        <f t="shared" si="19"/>
        <v>0</v>
      </c>
      <c r="Y67" s="31">
        <f t="shared" si="19"/>
        <v>0</v>
      </c>
      <c r="Z67" s="31">
        <f t="shared" si="19"/>
        <v>0</v>
      </c>
      <c r="AA67" s="31">
        <f t="shared" si="19"/>
        <v>0</v>
      </c>
      <c r="AB67" s="31">
        <f t="shared" si="19"/>
        <v>0</v>
      </c>
      <c r="AC67" s="31">
        <f t="shared" si="19"/>
        <v>0</v>
      </c>
      <c r="AD67" s="31">
        <f t="shared" si="19"/>
        <v>0</v>
      </c>
      <c r="AE67" s="31">
        <f t="shared" si="19"/>
        <v>0</v>
      </c>
      <c r="AF67" s="31">
        <f t="shared" si="19"/>
        <v>0</v>
      </c>
      <c r="AG67" s="31">
        <f t="shared" si="19"/>
        <v>0</v>
      </c>
      <c r="AH67" s="31">
        <f t="shared" si="19"/>
        <v>0</v>
      </c>
      <c r="AI67" s="31">
        <f t="shared" si="19"/>
        <v>0</v>
      </c>
      <c r="AJ67" s="31">
        <f t="shared" si="19"/>
        <v>0</v>
      </c>
      <c r="AK67" s="31">
        <f t="shared" si="19"/>
        <v>0</v>
      </c>
      <c r="AL67" s="31">
        <f t="shared" si="19"/>
        <v>0</v>
      </c>
      <c r="AM67" s="31">
        <f t="shared" si="19"/>
        <v>0</v>
      </c>
      <c r="AN67" s="31">
        <f t="shared" si="19"/>
        <v>0</v>
      </c>
      <c r="AO67" s="31">
        <f t="shared" si="19"/>
        <v>0</v>
      </c>
      <c r="AP67" s="31">
        <f t="shared" si="19"/>
        <v>0</v>
      </c>
      <c r="AQ67" s="31">
        <f t="shared" si="19"/>
        <v>0</v>
      </c>
      <c r="AR67" s="31">
        <f t="shared" si="19"/>
        <v>0</v>
      </c>
      <c r="AS67" s="31">
        <f t="shared" si="19"/>
        <v>0</v>
      </c>
      <c r="AT67" s="31">
        <f t="shared" si="19"/>
        <v>0</v>
      </c>
      <c r="AU67" s="31">
        <f t="shared" si="19"/>
        <v>0</v>
      </c>
      <c r="AV67" s="31">
        <f t="shared" si="19"/>
        <v>0</v>
      </c>
      <c r="AW67" s="31">
        <f t="shared" si="19"/>
        <v>0</v>
      </c>
      <c r="AX67" s="31">
        <f t="shared" si="19"/>
        <v>0</v>
      </c>
      <c r="AY67" s="31">
        <f t="shared" si="19"/>
        <v>0</v>
      </c>
      <c r="AZ67" s="31">
        <f t="shared" si="19"/>
        <v>0</v>
      </c>
      <c r="BA67" s="31">
        <f t="shared" si="19"/>
        <v>0</v>
      </c>
      <c r="BB67" s="31">
        <f t="shared" si="19"/>
        <v>0</v>
      </c>
      <c r="BC67" s="31">
        <f t="shared" si="19"/>
        <v>0</v>
      </c>
      <c r="BD67" s="31">
        <f t="shared" si="19"/>
        <v>0</v>
      </c>
      <c r="BE67" s="31">
        <f t="shared" si="19"/>
        <v>0</v>
      </c>
      <c r="BF67" s="31">
        <f t="shared" si="19"/>
        <v>0</v>
      </c>
      <c r="BG67" s="31">
        <f t="shared" si="19"/>
        <v>0</v>
      </c>
      <c r="BH67" s="31">
        <f t="shared" si="19"/>
        <v>0</v>
      </c>
      <c r="BI67" s="31">
        <f t="shared" si="19"/>
        <v>0</v>
      </c>
      <c r="BJ67" s="31">
        <f t="shared" si="19"/>
        <v>0</v>
      </c>
      <c r="BK67" s="34">
        <f>SUM(BK66)</f>
        <v>0</v>
      </c>
    </row>
    <row r="68" spans="1:65" ht="4.5" customHeight="1">
      <c r="A68" s="16"/>
      <c r="B68" s="24"/>
      <c r="C68" s="74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  <c r="AK68" s="75"/>
      <c r="AL68" s="75"/>
      <c r="AM68" s="75"/>
      <c r="AN68" s="75"/>
      <c r="AO68" s="75"/>
      <c r="AP68" s="75"/>
      <c r="AQ68" s="75"/>
      <c r="AR68" s="75"/>
      <c r="AS68" s="75"/>
      <c r="AT68" s="75"/>
      <c r="AU68" s="75"/>
      <c r="AV68" s="75"/>
      <c r="AW68" s="75"/>
      <c r="AX68" s="75"/>
      <c r="AY68" s="75"/>
      <c r="AZ68" s="75"/>
      <c r="BA68" s="75"/>
      <c r="BB68" s="75"/>
      <c r="BC68" s="75"/>
      <c r="BD68" s="75"/>
      <c r="BE68" s="75"/>
      <c r="BF68" s="75"/>
      <c r="BG68" s="75"/>
      <c r="BH68" s="75"/>
      <c r="BI68" s="75"/>
      <c r="BJ68" s="75"/>
      <c r="BK68" s="76"/>
    </row>
    <row r="69" spans="1:65">
      <c r="A69" s="16"/>
      <c r="B69" s="25" t="s">
        <v>99</v>
      </c>
      <c r="C69" s="39">
        <f>C28+C47+C53+C62+C67</f>
        <v>0</v>
      </c>
      <c r="D69" s="39">
        <f t="shared" ref="D69:BJ69" si="20">D28+D47+D53+D62+D67</f>
        <v>230.22104526122428</v>
      </c>
      <c r="E69" s="39">
        <f t="shared" si="20"/>
        <v>0</v>
      </c>
      <c r="F69" s="39">
        <f t="shared" si="20"/>
        <v>0</v>
      </c>
      <c r="G69" s="39">
        <f t="shared" si="20"/>
        <v>0</v>
      </c>
      <c r="H69" s="39">
        <f t="shared" si="20"/>
        <v>50.925302101633768</v>
      </c>
      <c r="I69" s="39">
        <f t="shared" si="20"/>
        <v>436.07025518073249</v>
      </c>
      <c r="J69" s="39">
        <f t="shared" si="20"/>
        <v>287.30271808070819</v>
      </c>
      <c r="K69" s="39">
        <f t="shared" si="20"/>
        <v>0</v>
      </c>
      <c r="L69" s="39">
        <f t="shared" si="20"/>
        <v>121.64119659922315</v>
      </c>
      <c r="M69" s="39">
        <f t="shared" si="20"/>
        <v>0</v>
      </c>
      <c r="N69" s="39">
        <f t="shared" si="20"/>
        <v>0</v>
      </c>
      <c r="O69" s="39">
        <f t="shared" si="20"/>
        <v>0</v>
      </c>
      <c r="P69" s="39">
        <f t="shared" si="20"/>
        <v>0</v>
      </c>
      <c r="Q69" s="39">
        <f t="shared" si="20"/>
        <v>0</v>
      </c>
      <c r="R69" s="39">
        <f t="shared" si="20"/>
        <v>33.086262747792667</v>
      </c>
      <c r="S69" s="39">
        <f t="shared" si="20"/>
        <v>519.29234794168576</v>
      </c>
      <c r="T69" s="39">
        <f t="shared" si="20"/>
        <v>227.94537724886453</v>
      </c>
      <c r="U69" s="39">
        <f t="shared" si="20"/>
        <v>0</v>
      </c>
      <c r="V69" s="39">
        <f t="shared" si="20"/>
        <v>16.924680206467801</v>
      </c>
      <c r="W69" s="39">
        <f t="shared" si="20"/>
        <v>0</v>
      </c>
      <c r="X69" s="39">
        <f t="shared" si="20"/>
        <v>6.4516129000000008E-6</v>
      </c>
      <c r="Y69" s="39">
        <f t="shared" si="20"/>
        <v>0</v>
      </c>
      <c r="Z69" s="39">
        <f t="shared" si="20"/>
        <v>0</v>
      </c>
      <c r="AA69" s="39">
        <f t="shared" si="20"/>
        <v>0</v>
      </c>
      <c r="AB69" s="39">
        <f t="shared" si="20"/>
        <v>453.63280425743142</v>
      </c>
      <c r="AC69" s="39">
        <f t="shared" si="20"/>
        <v>148.46102339653112</v>
      </c>
      <c r="AD69" s="39">
        <f t="shared" si="20"/>
        <v>17.909020373515698</v>
      </c>
      <c r="AE69" s="39">
        <f t="shared" si="20"/>
        <v>0</v>
      </c>
      <c r="AF69" s="39">
        <f t="shared" si="20"/>
        <v>469.02761314264774</v>
      </c>
      <c r="AG69" s="39">
        <f t="shared" si="20"/>
        <v>0</v>
      </c>
      <c r="AH69" s="39">
        <f t="shared" si="20"/>
        <v>0</v>
      </c>
      <c r="AI69" s="39">
        <f t="shared" si="20"/>
        <v>0</v>
      </c>
      <c r="AJ69" s="39">
        <f t="shared" si="20"/>
        <v>0</v>
      </c>
      <c r="AK69" s="39">
        <f t="shared" si="20"/>
        <v>0</v>
      </c>
      <c r="AL69" s="39">
        <f t="shared" si="20"/>
        <v>479.55403229917874</v>
      </c>
      <c r="AM69" s="39">
        <f t="shared" si="20"/>
        <v>81.727420635903712</v>
      </c>
      <c r="AN69" s="39">
        <f t="shared" si="20"/>
        <v>363.01748745441677</v>
      </c>
      <c r="AO69" s="39">
        <f t="shared" si="20"/>
        <v>0</v>
      </c>
      <c r="AP69" s="39">
        <f t="shared" si="20"/>
        <v>239.64833189597039</v>
      </c>
      <c r="AQ69" s="39">
        <f t="shared" si="20"/>
        <v>33.218000000000004</v>
      </c>
      <c r="AR69" s="39">
        <f t="shared" si="20"/>
        <v>0</v>
      </c>
      <c r="AS69" s="39">
        <f t="shared" si="20"/>
        <v>15.219400000000002</v>
      </c>
      <c r="AT69" s="39">
        <f t="shared" si="20"/>
        <v>0</v>
      </c>
      <c r="AU69" s="39">
        <f t="shared" si="20"/>
        <v>9.9029000000000007</v>
      </c>
      <c r="AV69" s="39">
        <f t="shared" si="20"/>
        <v>520.0778994534387</v>
      </c>
      <c r="AW69" s="39">
        <f t="shared" si="20"/>
        <v>200.4803784914161</v>
      </c>
      <c r="AX69" s="39">
        <f t="shared" si="20"/>
        <v>31.322841670031696</v>
      </c>
      <c r="AY69" s="39">
        <f t="shared" si="20"/>
        <v>1.985667795293623</v>
      </c>
      <c r="AZ69" s="39">
        <f t="shared" si="20"/>
        <v>271.73401413739282</v>
      </c>
      <c r="BA69" s="39">
        <f t="shared" si="20"/>
        <v>6.1657000000000002</v>
      </c>
      <c r="BB69" s="39">
        <f t="shared" si="20"/>
        <v>0</v>
      </c>
      <c r="BC69" s="39">
        <f t="shared" si="20"/>
        <v>0</v>
      </c>
      <c r="BD69" s="39">
        <f t="shared" si="20"/>
        <v>2.0115999999999996</v>
      </c>
      <c r="BE69" s="39">
        <f t="shared" si="20"/>
        <v>0</v>
      </c>
      <c r="BF69" s="39">
        <f t="shared" si="20"/>
        <v>129.87617180749902</v>
      </c>
      <c r="BG69" s="39">
        <f t="shared" si="20"/>
        <v>19.511952612728294</v>
      </c>
      <c r="BH69" s="39">
        <f t="shared" si="20"/>
        <v>22.894509315451099</v>
      </c>
      <c r="BI69" s="39">
        <f t="shared" si="20"/>
        <v>0</v>
      </c>
      <c r="BJ69" s="39">
        <f t="shared" si="20"/>
        <v>36.813666450351711</v>
      </c>
      <c r="BK69" s="39">
        <f>BK28+BK47+BK53+BK62+BK67</f>
        <v>5477.6016270091432</v>
      </c>
      <c r="BL69" s="37"/>
      <c r="BM69" s="44"/>
    </row>
    <row r="70" spans="1:65" ht="4.5" customHeight="1">
      <c r="A70" s="16"/>
      <c r="B70" s="25"/>
      <c r="C70" s="88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/>
      <c r="AK70" s="75"/>
      <c r="AL70" s="75"/>
      <c r="AM70" s="75"/>
      <c r="AN70" s="75"/>
      <c r="AO70" s="75"/>
      <c r="AP70" s="75"/>
      <c r="AQ70" s="75"/>
      <c r="AR70" s="75"/>
      <c r="AS70" s="75"/>
      <c r="AT70" s="75"/>
      <c r="AU70" s="75"/>
      <c r="AV70" s="75"/>
      <c r="AW70" s="75"/>
      <c r="AX70" s="75"/>
      <c r="AY70" s="75"/>
      <c r="AZ70" s="75"/>
      <c r="BA70" s="75"/>
      <c r="BB70" s="75"/>
      <c r="BC70" s="75"/>
      <c r="BD70" s="75"/>
      <c r="BE70" s="75"/>
      <c r="BF70" s="75"/>
      <c r="BG70" s="75"/>
      <c r="BH70" s="75"/>
      <c r="BI70" s="75"/>
      <c r="BJ70" s="75"/>
      <c r="BK70" s="89"/>
    </row>
    <row r="71" spans="1:65" ht="14.25" customHeight="1">
      <c r="A71" s="16" t="s">
        <v>5</v>
      </c>
      <c r="B71" s="26" t="s">
        <v>24</v>
      </c>
      <c r="C71" s="88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5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89"/>
    </row>
    <row r="72" spans="1:65">
      <c r="A72" s="16"/>
      <c r="B72" s="29" t="s">
        <v>112</v>
      </c>
      <c r="C72" s="35">
        <v>0</v>
      </c>
      <c r="D72" s="35">
        <v>0.68745344103220007</v>
      </c>
      <c r="E72" s="35">
        <v>0</v>
      </c>
      <c r="F72" s="35">
        <v>0</v>
      </c>
      <c r="G72" s="35">
        <v>0</v>
      </c>
      <c r="H72" s="35">
        <v>0.67570789118189978</v>
      </c>
      <c r="I72" s="35">
        <v>5.6020363548299999E-2</v>
      </c>
      <c r="J72" s="35">
        <v>0</v>
      </c>
      <c r="K72" s="35">
        <v>0</v>
      </c>
      <c r="L72" s="35">
        <v>3.3828161611999998E-3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0.3527334760870996</v>
      </c>
      <c r="S72" s="35">
        <v>0</v>
      </c>
      <c r="T72" s="35">
        <v>0</v>
      </c>
      <c r="U72" s="35">
        <v>0</v>
      </c>
      <c r="V72" s="35">
        <v>0.2231785247094</v>
      </c>
      <c r="W72" s="35">
        <v>0</v>
      </c>
      <c r="X72" s="35">
        <v>0</v>
      </c>
      <c r="Y72" s="35">
        <v>0</v>
      </c>
      <c r="Z72" s="35">
        <v>0</v>
      </c>
      <c r="AA72" s="35">
        <v>0</v>
      </c>
      <c r="AB72" s="35">
        <v>12.28630689734223</v>
      </c>
      <c r="AC72" s="35">
        <v>8.8363671967100002E-2</v>
      </c>
      <c r="AD72" s="35">
        <v>0</v>
      </c>
      <c r="AE72" s="35">
        <v>0</v>
      </c>
      <c r="AF72" s="35">
        <v>1.9977117304499996</v>
      </c>
      <c r="AG72" s="35">
        <v>0</v>
      </c>
      <c r="AH72" s="35">
        <v>0</v>
      </c>
      <c r="AI72" s="35">
        <v>0</v>
      </c>
      <c r="AJ72" s="35">
        <v>0</v>
      </c>
      <c r="AK72" s="35">
        <v>0</v>
      </c>
      <c r="AL72" s="35">
        <v>9.0634650978492104</v>
      </c>
      <c r="AM72" s="35">
        <v>0.16534856293530001</v>
      </c>
      <c r="AN72" s="35">
        <v>0</v>
      </c>
      <c r="AO72" s="35">
        <v>0</v>
      </c>
      <c r="AP72" s="35">
        <v>0.27816789925770002</v>
      </c>
      <c r="AQ72" s="35">
        <v>0</v>
      </c>
      <c r="AR72" s="35">
        <v>0</v>
      </c>
      <c r="AS72" s="35">
        <v>0</v>
      </c>
      <c r="AT72" s="35">
        <v>0</v>
      </c>
      <c r="AU72" s="35">
        <v>0</v>
      </c>
      <c r="AV72" s="35">
        <v>4.2888984678462165</v>
      </c>
      <c r="AW72" s="35">
        <v>6.2839612128800015E-2</v>
      </c>
      <c r="AX72" s="35">
        <v>0</v>
      </c>
      <c r="AY72" s="35">
        <v>0</v>
      </c>
      <c r="AZ72" s="35">
        <v>1.4660282358375003</v>
      </c>
      <c r="BA72" s="35">
        <v>0</v>
      </c>
      <c r="BB72" s="35">
        <v>0</v>
      </c>
      <c r="BC72" s="35">
        <v>0</v>
      </c>
      <c r="BD72" s="35">
        <v>0</v>
      </c>
      <c r="BE72" s="35">
        <v>0</v>
      </c>
      <c r="BF72" s="35">
        <v>1.5044547436769051</v>
      </c>
      <c r="BG72" s="35">
        <v>4.5027731934999997E-3</v>
      </c>
      <c r="BH72" s="35">
        <v>0</v>
      </c>
      <c r="BI72" s="35">
        <v>0</v>
      </c>
      <c r="BJ72" s="35">
        <v>0</v>
      </c>
      <c r="BK72" s="34">
        <f>SUM(C72:BJ72)</f>
        <v>33.204564205204562</v>
      </c>
      <c r="BL72" s="37"/>
      <c r="BM72" s="44"/>
    </row>
    <row r="73" spans="1:65" ht="13.5" thickBot="1">
      <c r="A73" s="27"/>
      <c r="B73" s="22" t="s">
        <v>83</v>
      </c>
      <c r="C73" s="31">
        <f t="shared" ref="C73:BJ73" si="21">SUM(C72)</f>
        <v>0</v>
      </c>
      <c r="D73" s="31">
        <f t="shared" si="21"/>
        <v>0.68745344103220007</v>
      </c>
      <c r="E73" s="31">
        <f t="shared" si="21"/>
        <v>0</v>
      </c>
      <c r="F73" s="31">
        <f t="shared" si="21"/>
        <v>0</v>
      </c>
      <c r="G73" s="31">
        <f t="shared" si="21"/>
        <v>0</v>
      </c>
      <c r="H73" s="31">
        <f t="shared" si="21"/>
        <v>0.67570789118189978</v>
      </c>
      <c r="I73" s="31">
        <f t="shared" si="21"/>
        <v>5.6020363548299999E-2</v>
      </c>
      <c r="J73" s="31">
        <f t="shared" si="21"/>
        <v>0</v>
      </c>
      <c r="K73" s="31">
        <f t="shared" si="21"/>
        <v>0</v>
      </c>
      <c r="L73" s="31">
        <f t="shared" si="21"/>
        <v>3.3828161611999998E-3</v>
      </c>
      <c r="M73" s="31">
        <f t="shared" si="21"/>
        <v>0</v>
      </c>
      <c r="N73" s="31">
        <f t="shared" si="21"/>
        <v>0</v>
      </c>
      <c r="O73" s="31">
        <f t="shared" si="21"/>
        <v>0</v>
      </c>
      <c r="P73" s="31">
        <f t="shared" si="21"/>
        <v>0</v>
      </c>
      <c r="Q73" s="31">
        <f t="shared" si="21"/>
        <v>0</v>
      </c>
      <c r="R73" s="31">
        <f t="shared" si="21"/>
        <v>0.3527334760870996</v>
      </c>
      <c r="S73" s="31">
        <f t="shared" si="21"/>
        <v>0</v>
      </c>
      <c r="T73" s="31">
        <f t="shared" si="21"/>
        <v>0</v>
      </c>
      <c r="U73" s="31">
        <f t="shared" si="21"/>
        <v>0</v>
      </c>
      <c r="V73" s="31">
        <f t="shared" si="21"/>
        <v>0.2231785247094</v>
      </c>
      <c r="W73" s="31">
        <f t="shared" si="21"/>
        <v>0</v>
      </c>
      <c r="X73" s="31">
        <f t="shared" si="21"/>
        <v>0</v>
      </c>
      <c r="Y73" s="31">
        <f t="shared" si="21"/>
        <v>0</v>
      </c>
      <c r="Z73" s="31">
        <f t="shared" si="21"/>
        <v>0</v>
      </c>
      <c r="AA73" s="31">
        <f t="shared" si="21"/>
        <v>0</v>
      </c>
      <c r="AB73" s="31">
        <f t="shared" si="21"/>
        <v>12.28630689734223</v>
      </c>
      <c r="AC73" s="31">
        <f t="shared" si="21"/>
        <v>8.8363671967100002E-2</v>
      </c>
      <c r="AD73" s="31">
        <f t="shared" si="21"/>
        <v>0</v>
      </c>
      <c r="AE73" s="31">
        <f t="shared" si="21"/>
        <v>0</v>
      </c>
      <c r="AF73" s="31">
        <f t="shared" si="21"/>
        <v>1.9977117304499996</v>
      </c>
      <c r="AG73" s="31">
        <f t="shared" si="21"/>
        <v>0</v>
      </c>
      <c r="AH73" s="31">
        <f t="shared" si="21"/>
        <v>0</v>
      </c>
      <c r="AI73" s="31">
        <f t="shared" si="21"/>
        <v>0</v>
      </c>
      <c r="AJ73" s="31">
        <f t="shared" si="21"/>
        <v>0</v>
      </c>
      <c r="AK73" s="31">
        <f t="shared" si="21"/>
        <v>0</v>
      </c>
      <c r="AL73" s="31">
        <f t="shared" si="21"/>
        <v>9.0634650978492104</v>
      </c>
      <c r="AM73" s="31">
        <f t="shared" si="21"/>
        <v>0.16534856293530001</v>
      </c>
      <c r="AN73" s="31">
        <f t="shared" si="21"/>
        <v>0</v>
      </c>
      <c r="AO73" s="31">
        <f t="shared" si="21"/>
        <v>0</v>
      </c>
      <c r="AP73" s="31">
        <f t="shared" si="21"/>
        <v>0.27816789925770002</v>
      </c>
      <c r="AQ73" s="31">
        <f t="shared" si="21"/>
        <v>0</v>
      </c>
      <c r="AR73" s="31">
        <f t="shared" si="21"/>
        <v>0</v>
      </c>
      <c r="AS73" s="31">
        <f t="shared" si="21"/>
        <v>0</v>
      </c>
      <c r="AT73" s="31">
        <f t="shared" si="21"/>
        <v>0</v>
      </c>
      <c r="AU73" s="31">
        <f t="shared" si="21"/>
        <v>0</v>
      </c>
      <c r="AV73" s="31">
        <f t="shared" si="21"/>
        <v>4.2888984678462165</v>
      </c>
      <c r="AW73" s="31">
        <f t="shared" si="21"/>
        <v>6.2839612128800015E-2</v>
      </c>
      <c r="AX73" s="31">
        <f t="shared" si="21"/>
        <v>0</v>
      </c>
      <c r="AY73" s="31">
        <f t="shared" si="21"/>
        <v>0</v>
      </c>
      <c r="AZ73" s="31">
        <f t="shared" si="21"/>
        <v>1.4660282358375003</v>
      </c>
      <c r="BA73" s="31">
        <f t="shared" si="21"/>
        <v>0</v>
      </c>
      <c r="BB73" s="31">
        <f t="shared" si="21"/>
        <v>0</v>
      </c>
      <c r="BC73" s="31">
        <f t="shared" si="21"/>
        <v>0</v>
      </c>
      <c r="BD73" s="31">
        <f t="shared" si="21"/>
        <v>0</v>
      </c>
      <c r="BE73" s="31">
        <f t="shared" si="21"/>
        <v>0</v>
      </c>
      <c r="BF73" s="31">
        <f t="shared" si="21"/>
        <v>1.5044547436769051</v>
      </c>
      <c r="BG73" s="31">
        <f t="shared" si="21"/>
        <v>4.5027731934999997E-3</v>
      </c>
      <c r="BH73" s="31">
        <f t="shared" si="21"/>
        <v>0</v>
      </c>
      <c r="BI73" s="31">
        <f t="shared" si="21"/>
        <v>0</v>
      </c>
      <c r="BJ73" s="31">
        <f t="shared" si="21"/>
        <v>0</v>
      </c>
      <c r="BK73" s="34">
        <f>SUM(BK72)</f>
        <v>33.204564205204562</v>
      </c>
    </row>
    <row r="74" spans="1:65" ht="6" customHeight="1">
      <c r="A74" s="4"/>
      <c r="B74" s="18"/>
    </row>
    <row r="75" spans="1:65">
      <c r="A75" s="4"/>
      <c r="B75" s="4" t="s">
        <v>122</v>
      </c>
      <c r="L75" s="17" t="s">
        <v>37</v>
      </c>
      <c r="BK75" s="37"/>
    </row>
    <row r="76" spans="1:65">
      <c r="A76" s="4"/>
      <c r="B76" s="4" t="s">
        <v>123</v>
      </c>
      <c r="L76" s="4" t="s">
        <v>29</v>
      </c>
      <c r="BK76" s="37"/>
    </row>
    <row r="77" spans="1:65">
      <c r="L77" s="4" t="s">
        <v>30</v>
      </c>
      <c r="BK77" s="46"/>
    </row>
    <row r="78" spans="1:65">
      <c r="B78" s="4" t="s">
        <v>32</v>
      </c>
      <c r="L78" s="4" t="s">
        <v>98</v>
      </c>
      <c r="BK78" s="44"/>
    </row>
    <row r="79" spans="1:65">
      <c r="B79" s="4" t="s">
        <v>33</v>
      </c>
      <c r="L79" s="4" t="s">
        <v>100</v>
      </c>
      <c r="BK79" s="44"/>
    </row>
    <row r="80" spans="1:65">
      <c r="B80" s="4"/>
      <c r="L80" s="4" t="s">
        <v>31</v>
      </c>
      <c r="BK80" s="44"/>
    </row>
    <row r="81" spans="2:63">
      <c r="BK81" s="44"/>
    </row>
    <row r="82" spans="2:63">
      <c r="BK82" s="38"/>
    </row>
    <row r="83" spans="2:63">
      <c r="BK83" s="44"/>
    </row>
    <row r="88" spans="2:63">
      <c r="B88" s="4"/>
    </row>
  </sheetData>
  <mergeCells count="49">
    <mergeCell ref="A1:A5"/>
    <mergeCell ref="C71:BK71"/>
    <mergeCell ref="C55:BK55"/>
    <mergeCell ref="C56:BK56"/>
    <mergeCell ref="C59:BK59"/>
    <mergeCell ref="C63:BK63"/>
    <mergeCell ref="C64:BK64"/>
    <mergeCell ref="C65:BK65"/>
    <mergeCell ref="C68:BK68"/>
    <mergeCell ref="C70:BK70"/>
    <mergeCell ref="C54:BK54"/>
    <mergeCell ref="C10:BK10"/>
    <mergeCell ref="C13:BK13"/>
    <mergeCell ref="C16:BK16"/>
    <mergeCell ref="C19:BK19"/>
    <mergeCell ref="C22:BK22"/>
    <mergeCell ref="C50:BK50"/>
    <mergeCell ref="C49:BK49"/>
    <mergeCell ref="C48:BK48"/>
    <mergeCell ref="C34:BK34"/>
    <mergeCell ref="C31:BK31"/>
    <mergeCell ref="C30:BK30"/>
    <mergeCell ref="C29:BK29"/>
    <mergeCell ref="C1:BK1"/>
    <mergeCell ref="BA3:BJ3"/>
    <mergeCell ref="BK2:BK5"/>
    <mergeCell ref="C7:BK7"/>
    <mergeCell ref="C6:BK6"/>
    <mergeCell ref="AQ4:AU4"/>
    <mergeCell ref="BA4:BE4"/>
    <mergeCell ref="AB4:AF4"/>
    <mergeCell ref="AL4:AP4"/>
    <mergeCell ref="AG4:AK4"/>
    <mergeCell ref="B1:B5"/>
    <mergeCell ref="C2:V2"/>
    <mergeCell ref="W2:AP2"/>
    <mergeCell ref="AQ2:BJ2"/>
    <mergeCell ref="AV4:AZ4"/>
    <mergeCell ref="C4:G4"/>
    <mergeCell ref="M4:Q4"/>
    <mergeCell ref="C3:L3"/>
    <mergeCell ref="H4:L4"/>
    <mergeCell ref="R4:V4"/>
    <mergeCell ref="M3:V3"/>
    <mergeCell ref="W3:AF3"/>
    <mergeCell ref="AG3:AP3"/>
    <mergeCell ref="AQ3:AZ3"/>
    <mergeCell ref="BF4:BJ4"/>
    <mergeCell ref="W4:AA4"/>
  </mergeCells>
  <phoneticPr fontId="0" type="noConversion"/>
  <pageMargins left="0.7" right="0.7" top="0.37" bottom="0.37" header="0.3" footer="0.3"/>
  <pageSetup paperSize="8" orientation="landscape" r:id="rId1"/>
  <ignoredErrors>
    <ignoredError sqref="C58:BK58 BK57" emptyCellReferenc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B2:L49"/>
  <sheetViews>
    <sheetView tabSelected="1" workbookViewId="0"/>
  </sheetViews>
  <sheetFormatPr defaultRowHeight="12.75"/>
  <cols>
    <col min="1" max="1" width="2.28515625" style="48" customWidth="1"/>
    <col min="2" max="2" width="6.42578125" style="48" customWidth="1"/>
    <col min="3" max="3" width="25.28515625" style="48" bestFit="1" customWidth="1"/>
    <col min="4" max="6" width="18.28515625" style="48" bestFit="1" customWidth="1"/>
    <col min="7" max="7" width="17.28515625" style="48" bestFit="1" customWidth="1"/>
    <col min="8" max="8" width="19.85546875" style="48" bestFit="1" customWidth="1"/>
    <col min="9" max="9" width="15.85546875" style="48" bestFit="1" customWidth="1"/>
    <col min="10" max="10" width="17" style="48" bestFit="1" customWidth="1"/>
    <col min="11" max="12" width="19.85546875" style="48" bestFit="1" customWidth="1"/>
    <col min="13" max="16384" width="9.140625" style="48"/>
  </cols>
  <sheetData>
    <row r="2" spans="2:12" ht="17.25" customHeight="1">
      <c r="B2" s="90" t="s">
        <v>131</v>
      </c>
      <c r="C2" s="91"/>
      <c r="D2" s="91"/>
      <c r="E2" s="91"/>
      <c r="F2" s="91"/>
      <c r="G2" s="91"/>
      <c r="H2" s="91"/>
      <c r="I2" s="91"/>
      <c r="J2" s="91"/>
      <c r="K2" s="91"/>
      <c r="L2" s="92"/>
    </row>
    <row r="3" spans="2:12" ht="17.25" customHeight="1">
      <c r="B3" s="90" t="s">
        <v>113</v>
      </c>
      <c r="C3" s="91"/>
      <c r="D3" s="91"/>
      <c r="E3" s="91"/>
      <c r="F3" s="91"/>
      <c r="G3" s="91"/>
      <c r="H3" s="91"/>
      <c r="I3" s="91"/>
      <c r="J3" s="91"/>
      <c r="K3" s="91"/>
      <c r="L3" s="92"/>
    </row>
    <row r="4" spans="2:12" ht="30">
      <c r="B4" s="47" t="s">
        <v>75</v>
      </c>
      <c r="C4" s="49" t="s">
        <v>38</v>
      </c>
      <c r="D4" s="49" t="s">
        <v>87</v>
      </c>
      <c r="E4" s="49" t="s">
        <v>88</v>
      </c>
      <c r="F4" s="49" t="s">
        <v>7</v>
      </c>
      <c r="G4" s="49" t="s">
        <v>8</v>
      </c>
      <c r="H4" s="49" t="s">
        <v>21</v>
      </c>
      <c r="I4" s="49" t="s">
        <v>94</v>
      </c>
      <c r="J4" s="49" t="s">
        <v>95</v>
      </c>
      <c r="K4" s="49" t="s">
        <v>74</v>
      </c>
      <c r="L4" s="49" t="s">
        <v>96</v>
      </c>
    </row>
    <row r="5" spans="2:12">
      <c r="B5" s="50">
        <v>1</v>
      </c>
      <c r="C5" s="51" t="s">
        <v>39</v>
      </c>
      <c r="D5" s="52">
        <v>0</v>
      </c>
      <c r="E5" s="52">
        <v>0</v>
      </c>
      <c r="F5" s="52">
        <v>0.24818535777309997</v>
      </c>
      <c r="G5" s="52">
        <v>6.9693869029999996E-3</v>
      </c>
      <c r="H5" s="52">
        <v>0</v>
      </c>
      <c r="I5" s="52" t="s">
        <v>129</v>
      </c>
      <c r="J5" s="53">
        <v>0</v>
      </c>
      <c r="K5" s="53">
        <f>SUM(D5:J5)</f>
        <v>0.25515474467609994</v>
      </c>
      <c r="L5" s="52">
        <v>0</v>
      </c>
    </row>
    <row r="6" spans="2:12">
      <c r="B6" s="50">
        <v>2</v>
      </c>
      <c r="C6" s="54" t="s">
        <v>40</v>
      </c>
      <c r="D6" s="52">
        <v>1.3122340718360994</v>
      </c>
      <c r="E6" s="52">
        <v>6.6381361053202008</v>
      </c>
      <c r="F6" s="52">
        <v>28.033637496637343</v>
      </c>
      <c r="G6" s="52">
        <v>2.1691585127535973</v>
      </c>
      <c r="H6" s="52">
        <v>0</v>
      </c>
      <c r="I6" s="52">
        <v>0.34760000000000002</v>
      </c>
      <c r="J6" s="53">
        <v>0</v>
      </c>
      <c r="K6" s="53">
        <f t="shared" ref="K6:K41" si="0">SUM(D6:J6)</f>
        <v>38.500766186547239</v>
      </c>
      <c r="L6" s="52">
        <v>0.27690511141119994</v>
      </c>
    </row>
    <row r="7" spans="2:12">
      <c r="B7" s="50">
        <v>3</v>
      </c>
      <c r="C7" s="51" t="s">
        <v>41</v>
      </c>
      <c r="D7" s="52">
        <v>0</v>
      </c>
      <c r="E7" s="52">
        <v>0</v>
      </c>
      <c r="F7" s="52">
        <v>0.59434473261040011</v>
      </c>
      <c r="G7" s="52">
        <v>9.7616201935000011E-3</v>
      </c>
      <c r="H7" s="52">
        <v>0</v>
      </c>
      <c r="I7" s="52">
        <v>3.5000000000000001E-3</v>
      </c>
      <c r="J7" s="53">
        <v>0</v>
      </c>
      <c r="K7" s="53">
        <f t="shared" si="0"/>
        <v>0.60760635280390007</v>
      </c>
      <c r="L7" s="52">
        <v>6.7007049451399986E-2</v>
      </c>
    </row>
    <row r="8" spans="2:12">
      <c r="B8" s="50">
        <v>4</v>
      </c>
      <c r="C8" s="54" t="s">
        <v>42</v>
      </c>
      <c r="D8" s="52">
        <v>5.7161880057721026</v>
      </c>
      <c r="E8" s="52">
        <v>0.57625994412780013</v>
      </c>
      <c r="F8" s="52">
        <v>13.472067609341835</v>
      </c>
      <c r="G8" s="52">
        <v>2.7763651775754994</v>
      </c>
      <c r="H8" s="52">
        <v>0</v>
      </c>
      <c r="I8" s="52">
        <v>0.1759</v>
      </c>
      <c r="J8" s="53">
        <v>0</v>
      </c>
      <c r="K8" s="53">
        <f t="shared" si="0"/>
        <v>22.716780736817235</v>
      </c>
      <c r="L8" s="52">
        <v>0.45142151092659977</v>
      </c>
    </row>
    <row r="9" spans="2:12">
      <c r="B9" s="50">
        <v>5</v>
      </c>
      <c r="C9" s="54" t="s">
        <v>43</v>
      </c>
      <c r="D9" s="52">
        <v>1.2746758554807998</v>
      </c>
      <c r="E9" s="52">
        <v>1.5179343841571</v>
      </c>
      <c r="F9" s="52">
        <v>42.145449084440003</v>
      </c>
      <c r="G9" s="52">
        <v>7.1855276108591024</v>
      </c>
      <c r="H9" s="52">
        <v>0</v>
      </c>
      <c r="I9" s="52">
        <v>0.87470000000000003</v>
      </c>
      <c r="J9" s="53">
        <v>0</v>
      </c>
      <c r="K9" s="53">
        <f t="shared" si="0"/>
        <v>52.998286934937006</v>
      </c>
      <c r="L9" s="52">
        <v>0.66203542498830059</v>
      </c>
    </row>
    <row r="10" spans="2:12">
      <c r="B10" s="50">
        <v>6</v>
      </c>
      <c r="C10" s="54" t="s">
        <v>44</v>
      </c>
      <c r="D10" s="52">
        <v>55.818094095031398</v>
      </c>
      <c r="E10" s="52">
        <v>1.3348603731603002</v>
      </c>
      <c r="F10" s="52">
        <v>16.562628317692898</v>
      </c>
      <c r="G10" s="52">
        <v>1.7718519313510004</v>
      </c>
      <c r="H10" s="52">
        <v>0</v>
      </c>
      <c r="I10" s="52">
        <v>0.1668</v>
      </c>
      <c r="J10" s="53">
        <v>0</v>
      </c>
      <c r="K10" s="53">
        <f t="shared" si="0"/>
        <v>75.654234717235596</v>
      </c>
      <c r="L10" s="52">
        <v>0.30149285657690006</v>
      </c>
    </row>
    <row r="11" spans="2:12">
      <c r="B11" s="50">
        <v>7</v>
      </c>
      <c r="C11" s="54" t="s">
        <v>45</v>
      </c>
      <c r="D11" s="52">
        <v>37.892320416381914</v>
      </c>
      <c r="E11" s="52">
        <v>10.286828496280597</v>
      </c>
      <c r="F11" s="52">
        <v>35.020562955212526</v>
      </c>
      <c r="G11" s="52">
        <v>9.0683522878319938</v>
      </c>
      <c r="H11" s="52">
        <v>0</v>
      </c>
      <c r="I11" s="52" t="s">
        <v>129</v>
      </c>
      <c r="J11" s="53">
        <v>0</v>
      </c>
      <c r="K11" s="53">
        <f t="shared" si="0"/>
        <v>92.268064155707037</v>
      </c>
      <c r="L11" s="52">
        <v>0.43061804757319988</v>
      </c>
    </row>
    <row r="12" spans="2:12">
      <c r="B12" s="50">
        <v>8</v>
      </c>
      <c r="C12" s="51" t="s">
        <v>46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 t="s">
        <v>129</v>
      </c>
      <c r="J12" s="53">
        <v>0</v>
      </c>
      <c r="K12" s="53">
        <f t="shared" si="0"/>
        <v>0</v>
      </c>
      <c r="L12" s="52">
        <v>0</v>
      </c>
    </row>
    <row r="13" spans="2:12">
      <c r="B13" s="50">
        <v>9</v>
      </c>
      <c r="C13" s="51" t="s">
        <v>47</v>
      </c>
      <c r="D13" s="52">
        <v>0</v>
      </c>
      <c r="E13" s="52">
        <v>0</v>
      </c>
      <c r="F13" s="52">
        <v>0</v>
      </c>
      <c r="G13" s="52">
        <v>0</v>
      </c>
      <c r="H13" s="52">
        <v>0</v>
      </c>
      <c r="I13" s="52" t="s">
        <v>129</v>
      </c>
      <c r="J13" s="53">
        <v>0</v>
      </c>
      <c r="K13" s="53">
        <f t="shared" si="0"/>
        <v>0</v>
      </c>
      <c r="L13" s="52">
        <v>0</v>
      </c>
    </row>
    <row r="14" spans="2:12">
      <c r="B14" s="50">
        <v>10</v>
      </c>
      <c r="C14" s="54" t="s">
        <v>48</v>
      </c>
      <c r="D14" s="52">
        <v>0.31380325767709999</v>
      </c>
      <c r="E14" s="52">
        <v>0.37992903593479993</v>
      </c>
      <c r="F14" s="52">
        <v>9.088557062570505</v>
      </c>
      <c r="G14" s="52">
        <v>1.5968326421885997</v>
      </c>
      <c r="H14" s="52">
        <v>0</v>
      </c>
      <c r="I14" s="52">
        <v>0.11080000000000001</v>
      </c>
      <c r="J14" s="53">
        <v>0</v>
      </c>
      <c r="K14" s="53">
        <f t="shared" si="0"/>
        <v>11.489921998371004</v>
      </c>
      <c r="L14" s="52">
        <v>0.32488131099689993</v>
      </c>
    </row>
    <row r="15" spans="2:12">
      <c r="B15" s="50">
        <v>11</v>
      </c>
      <c r="C15" s="54" t="s">
        <v>49</v>
      </c>
      <c r="D15" s="52">
        <v>214.73034101034293</v>
      </c>
      <c r="E15" s="52">
        <v>12.692526508052302</v>
      </c>
      <c r="F15" s="52">
        <v>108.26731613616298</v>
      </c>
      <c r="G15" s="52">
        <v>13.26324437459821</v>
      </c>
      <c r="H15" s="52">
        <v>0</v>
      </c>
      <c r="I15" s="52">
        <v>0.80879999999999996</v>
      </c>
      <c r="J15" s="53">
        <v>0</v>
      </c>
      <c r="K15" s="53">
        <f t="shared" si="0"/>
        <v>349.76222802915646</v>
      </c>
      <c r="L15" s="52">
        <v>1.8298604895552031</v>
      </c>
    </row>
    <row r="16" spans="2:12">
      <c r="B16" s="50">
        <v>12</v>
      </c>
      <c r="C16" s="54" t="s">
        <v>50</v>
      </c>
      <c r="D16" s="52">
        <v>64.218375102445094</v>
      </c>
      <c r="E16" s="52">
        <v>5.608802120221597</v>
      </c>
      <c r="F16" s="52">
        <v>51.579196873652748</v>
      </c>
      <c r="G16" s="52">
        <v>6.1798750469083963</v>
      </c>
      <c r="H16" s="52">
        <v>0</v>
      </c>
      <c r="I16" s="52">
        <v>0.58299999999999996</v>
      </c>
      <c r="J16" s="53">
        <v>0</v>
      </c>
      <c r="K16" s="53">
        <f t="shared" si="0"/>
        <v>128.16924914322783</v>
      </c>
      <c r="L16" s="52">
        <v>0.91861521437859994</v>
      </c>
    </row>
    <row r="17" spans="2:12">
      <c r="B17" s="50">
        <v>13</v>
      </c>
      <c r="C17" s="54" t="s">
        <v>51</v>
      </c>
      <c r="D17" s="52">
        <v>3.6190804531926992</v>
      </c>
      <c r="E17" s="52">
        <v>0.41944869241849997</v>
      </c>
      <c r="F17" s="52">
        <v>19.106180357990276</v>
      </c>
      <c r="G17" s="52">
        <v>1.3157836503827993</v>
      </c>
      <c r="H17" s="52">
        <v>0</v>
      </c>
      <c r="I17" s="52">
        <v>4.9700000000000001E-2</v>
      </c>
      <c r="J17" s="53">
        <v>0</v>
      </c>
      <c r="K17" s="53">
        <f t="shared" si="0"/>
        <v>24.510193153984275</v>
      </c>
      <c r="L17" s="52">
        <v>0.26506277441470011</v>
      </c>
    </row>
    <row r="18" spans="2:12">
      <c r="B18" s="50">
        <v>14</v>
      </c>
      <c r="C18" s="54" t="s">
        <v>52</v>
      </c>
      <c r="D18" s="52">
        <v>0.21434828706389997</v>
      </c>
      <c r="E18" s="52">
        <v>0.17491048632189998</v>
      </c>
      <c r="F18" s="52">
        <v>9.820554742140903</v>
      </c>
      <c r="G18" s="52">
        <v>1.3095500057375002</v>
      </c>
      <c r="H18" s="52">
        <v>0</v>
      </c>
      <c r="I18" s="52">
        <v>9.5999999999999992E-3</v>
      </c>
      <c r="J18" s="53">
        <v>0</v>
      </c>
      <c r="K18" s="53">
        <f t="shared" si="0"/>
        <v>11.528963521264204</v>
      </c>
      <c r="L18" s="52">
        <v>5.0550444547199994E-2</v>
      </c>
    </row>
    <row r="19" spans="2:12">
      <c r="B19" s="50">
        <v>15</v>
      </c>
      <c r="C19" s="54" t="s">
        <v>53</v>
      </c>
      <c r="D19" s="52">
        <v>2.5557667312229002</v>
      </c>
      <c r="E19" s="52">
        <v>0.52629656867440022</v>
      </c>
      <c r="F19" s="52">
        <v>33.550255532553592</v>
      </c>
      <c r="G19" s="52">
        <v>3.7855313850103007</v>
      </c>
      <c r="H19" s="52">
        <v>0</v>
      </c>
      <c r="I19" s="52">
        <v>1.8599999999999998E-2</v>
      </c>
      <c r="J19" s="53">
        <v>0</v>
      </c>
      <c r="K19" s="53">
        <f t="shared" si="0"/>
        <v>40.436450217461193</v>
      </c>
      <c r="L19" s="52">
        <v>0.35483170415420001</v>
      </c>
    </row>
    <row r="20" spans="2:12">
      <c r="B20" s="50">
        <v>16</v>
      </c>
      <c r="C20" s="54" t="s">
        <v>54</v>
      </c>
      <c r="D20" s="52">
        <v>303.2908717362775</v>
      </c>
      <c r="E20" s="52">
        <v>69.562189569529735</v>
      </c>
      <c r="F20" s="52">
        <v>154.48302078745829</v>
      </c>
      <c r="G20" s="52">
        <v>17.002980128582362</v>
      </c>
      <c r="H20" s="52">
        <v>0</v>
      </c>
      <c r="I20" s="52">
        <v>2.3213999999999997</v>
      </c>
      <c r="J20" s="53">
        <v>0</v>
      </c>
      <c r="K20" s="53">
        <f t="shared" si="0"/>
        <v>546.66046222184798</v>
      </c>
      <c r="L20" s="52">
        <v>2.1081873660360948</v>
      </c>
    </row>
    <row r="21" spans="2:12">
      <c r="B21" s="50">
        <v>17</v>
      </c>
      <c r="C21" s="54" t="s">
        <v>55</v>
      </c>
      <c r="D21" s="52">
        <v>566.33167202042875</v>
      </c>
      <c r="E21" s="52">
        <v>14.888551632674902</v>
      </c>
      <c r="F21" s="52">
        <v>43.081200649933812</v>
      </c>
      <c r="G21" s="52">
        <v>6.312189548780597</v>
      </c>
      <c r="H21" s="52">
        <v>0</v>
      </c>
      <c r="I21" s="52">
        <v>0.49519999999999997</v>
      </c>
      <c r="J21" s="53">
        <v>0</v>
      </c>
      <c r="K21" s="53">
        <f t="shared" si="0"/>
        <v>631.10881385181801</v>
      </c>
      <c r="L21" s="52">
        <v>0.62613016285909984</v>
      </c>
    </row>
    <row r="22" spans="2:12">
      <c r="B22" s="50">
        <v>18</v>
      </c>
      <c r="C22" s="51" t="s">
        <v>56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 t="s">
        <v>129</v>
      </c>
      <c r="J22" s="53">
        <v>0</v>
      </c>
      <c r="K22" s="53">
        <f t="shared" si="0"/>
        <v>0</v>
      </c>
      <c r="L22" s="52">
        <v>0</v>
      </c>
    </row>
    <row r="23" spans="2:12">
      <c r="B23" s="50">
        <v>19</v>
      </c>
      <c r="C23" s="54" t="s">
        <v>57</v>
      </c>
      <c r="D23" s="52">
        <v>15.921522920181401</v>
      </c>
      <c r="E23" s="52">
        <v>19.289505135980821</v>
      </c>
      <c r="F23" s="52">
        <v>97.571217408347181</v>
      </c>
      <c r="G23" s="52">
        <v>16.10293879003676</v>
      </c>
      <c r="H23" s="52">
        <v>0</v>
      </c>
      <c r="I23" s="52">
        <v>1.5018</v>
      </c>
      <c r="J23" s="53">
        <v>0</v>
      </c>
      <c r="K23" s="53">
        <f t="shared" si="0"/>
        <v>150.38698425454618</v>
      </c>
      <c r="L23" s="52">
        <v>0.8543300430443993</v>
      </c>
    </row>
    <row r="24" spans="2:12">
      <c r="B24" s="50">
        <v>20</v>
      </c>
      <c r="C24" s="54" t="s">
        <v>58</v>
      </c>
      <c r="D24" s="52">
        <v>669.4418889164333</v>
      </c>
      <c r="E24" s="52">
        <v>127.74800522597134</v>
      </c>
      <c r="F24" s="52">
        <v>895.31950073760925</v>
      </c>
      <c r="G24" s="52">
        <v>74.029006470926703</v>
      </c>
      <c r="H24" s="52">
        <v>0</v>
      </c>
      <c r="I24" s="52">
        <v>46.432767795293628</v>
      </c>
      <c r="J24" s="53">
        <v>0</v>
      </c>
      <c r="K24" s="53">
        <f t="shared" si="0"/>
        <v>1812.9711691462344</v>
      </c>
      <c r="L24" s="52">
        <v>10.931868940612572</v>
      </c>
    </row>
    <row r="25" spans="2:12">
      <c r="B25" s="50">
        <v>21</v>
      </c>
      <c r="C25" s="51" t="s">
        <v>59</v>
      </c>
      <c r="D25" s="52">
        <v>0</v>
      </c>
      <c r="E25" s="52">
        <v>1.881056129E-4</v>
      </c>
      <c r="F25" s="52">
        <v>0.42612063776889986</v>
      </c>
      <c r="G25" s="52">
        <v>8.0819169741700003E-2</v>
      </c>
      <c r="H25" s="52">
        <v>0</v>
      </c>
      <c r="I25" s="52" t="s">
        <v>129</v>
      </c>
      <c r="J25" s="53">
        <v>0</v>
      </c>
      <c r="K25" s="53">
        <f t="shared" si="0"/>
        <v>0.50712791312349981</v>
      </c>
      <c r="L25" s="52">
        <v>1.1290112899999999E-4</v>
      </c>
    </row>
    <row r="26" spans="2:12">
      <c r="B26" s="50">
        <v>22</v>
      </c>
      <c r="C26" s="54" t="s">
        <v>60</v>
      </c>
      <c r="D26" s="52">
        <v>2.2702105548299999E-2</v>
      </c>
      <c r="E26" s="52">
        <v>3.9241758064E-3</v>
      </c>
      <c r="F26" s="52">
        <v>0.97812063379810033</v>
      </c>
      <c r="G26" s="52">
        <v>8.3170808384000015E-3</v>
      </c>
      <c r="H26" s="52">
        <v>0</v>
      </c>
      <c r="I26" s="52">
        <v>0.30319999999999997</v>
      </c>
      <c r="J26" s="53">
        <v>0</v>
      </c>
      <c r="K26" s="53">
        <f t="shared" si="0"/>
        <v>1.3162639959912004</v>
      </c>
      <c r="L26" s="52">
        <v>1.2500311515599997E-2</v>
      </c>
    </row>
    <row r="27" spans="2:12">
      <c r="B27" s="50">
        <v>23</v>
      </c>
      <c r="C27" s="51" t="s">
        <v>61</v>
      </c>
      <c r="D27" s="52">
        <v>0</v>
      </c>
      <c r="E27" s="52">
        <v>1.3327838700000002E-5</v>
      </c>
      <c r="F27" s="52">
        <v>1.0402451612000002E-3</v>
      </c>
      <c r="G27" s="52">
        <v>0</v>
      </c>
      <c r="H27" s="52">
        <v>0</v>
      </c>
      <c r="I27" s="52" t="s">
        <v>129</v>
      </c>
      <c r="J27" s="53">
        <v>0</v>
      </c>
      <c r="K27" s="53">
        <f t="shared" si="0"/>
        <v>1.0535729999000001E-3</v>
      </c>
      <c r="L27" s="52">
        <v>3.2184333547E-3</v>
      </c>
    </row>
    <row r="28" spans="2:12">
      <c r="B28" s="50">
        <v>24</v>
      </c>
      <c r="C28" s="51" t="s">
        <v>62</v>
      </c>
      <c r="D28" s="52">
        <v>0.20715498903179996</v>
      </c>
      <c r="E28" s="52">
        <v>2.2149014516E-3</v>
      </c>
      <c r="F28" s="52">
        <v>2.7354465544110993</v>
      </c>
      <c r="G28" s="52">
        <v>5.1321883806200001E-2</v>
      </c>
      <c r="H28" s="52">
        <v>0</v>
      </c>
      <c r="I28" s="52">
        <v>0.12889999999999999</v>
      </c>
      <c r="J28" s="53">
        <v>0</v>
      </c>
      <c r="K28" s="53">
        <f t="shared" si="0"/>
        <v>3.1250383287006991</v>
      </c>
      <c r="L28" s="52">
        <v>1.80794437418E-2</v>
      </c>
    </row>
    <row r="29" spans="2:12">
      <c r="B29" s="50">
        <v>25</v>
      </c>
      <c r="C29" s="54" t="s">
        <v>63</v>
      </c>
      <c r="D29" s="52">
        <v>178.8548420850874</v>
      </c>
      <c r="E29" s="52">
        <v>6.8486686180205991</v>
      </c>
      <c r="F29" s="52">
        <v>200.94248983844332</v>
      </c>
      <c r="G29" s="52">
        <v>16.173600738603039</v>
      </c>
      <c r="H29" s="52">
        <v>0</v>
      </c>
      <c r="I29" s="52">
        <v>2.6905999999999999</v>
      </c>
      <c r="J29" s="53">
        <v>0</v>
      </c>
      <c r="K29" s="53">
        <f t="shared" si="0"/>
        <v>405.51020128015438</v>
      </c>
      <c r="L29" s="52">
        <v>1.6206535426596034</v>
      </c>
    </row>
    <row r="30" spans="2:12">
      <c r="B30" s="50">
        <v>26</v>
      </c>
      <c r="C30" s="54" t="s">
        <v>64</v>
      </c>
      <c r="D30" s="52">
        <v>14.057183540985292</v>
      </c>
      <c r="E30" s="52">
        <v>2.1982885520552973</v>
      </c>
      <c r="F30" s="52">
        <v>36.358056007092976</v>
      </c>
      <c r="G30" s="52">
        <v>7.4813318752141065</v>
      </c>
      <c r="H30" s="52">
        <v>0</v>
      </c>
      <c r="I30" s="52">
        <v>0.72970000000000002</v>
      </c>
      <c r="J30" s="53">
        <v>0</v>
      </c>
      <c r="K30" s="53">
        <f t="shared" si="0"/>
        <v>60.824559975347675</v>
      </c>
      <c r="L30" s="52">
        <v>0.554331713442201</v>
      </c>
    </row>
    <row r="31" spans="2:12">
      <c r="B31" s="50">
        <v>27</v>
      </c>
      <c r="C31" s="54" t="s">
        <v>15</v>
      </c>
      <c r="D31" s="52">
        <v>0.4447395117418001</v>
      </c>
      <c r="E31" s="52">
        <v>0.1018662074193</v>
      </c>
      <c r="F31" s="52">
        <v>2.0422965317998019</v>
      </c>
      <c r="G31" s="52">
        <v>5.4340491547899987E-2</v>
      </c>
      <c r="H31" s="52">
        <v>0</v>
      </c>
      <c r="I31" s="52">
        <v>1.0367</v>
      </c>
      <c r="J31" s="53">
        <v>0</v>
      </c>
      <c r="K31" s="53">
        <f t="shared" si="0"/>
        <v>3.6799427425088016</v>
      </c>
      <c r="L31" s="52">
        <v>6.5036920128700007E-2</v>
      </c>
    </row>
    <row r="32" spans="2:12">
      <c r="B32" s="50">
        <v>28</v>
      </c>
      <c r="C32" s="54" t="s">
        <v>65</v>
      </c>
      <c r="D32" s="52">
        <v>4.3972922193400002E-2</v>
      </c>
      <c r="E32" s="52">
        <v>1.7646444515E-3</v>
      </c>
      <c r="F32" s="52">
        <v>0.98405473153909961</v>
      </c>
      <c r="G32" s="52">
        <v>4.7953006934499991E-2</v>
      </c>
      <c r="H32" s="52">
        <v>0</v>
      </c>
      <c r="I32" s="52" t="s">
        <v>129</v>
      </c>
      <c r="J32" s="53">
        <v>0</v>
      </c>
      <c r="K32" s="53">
        <f t="shared" si="0"/>
        <v>1.0777453051184995</v>
      </c>
      <c r="L32" s="52">
        <v>4.5240586289899999E-2</v>
      </c>
    </row>
    <row r="33" spans="2:12">
      <c r="B33" s="50">
        <v>29</v>
      </c>
      <c r="C33" s="54" t="s">
        <v>66</v>
      </c>
      <c r="D33" s="52">
        <v>5.5067603735133011</v>
      </c>
      <c r="E33" s="52">
        <v>2.3200141264123997</v>
      </c>
      <c r="F33" s="52">
        <v>31.033428420856858</v>
      </c>
      <c r="G33" s="52">
        <v>3.1355082884308003</v>
      </c>
      <c r="H33" s="52">
        <v>0</v>
      </c>
      <c r="I33" s="52">
        <v>0.21159999999999998</v>
      </c>
      <c r="J33" s="53">
        <v>0</v>
      </c>
      <c r="K33" s="53">
        <f t="shared" si="0"/>
        <v>42.207311209213351</v>
      </c>
      <c r="L33" s="52">
        <v>0.51785432802320053</v>
      </c>
    </row>
    <row r="34" spans="2:12">
      <c r="B34" s="50">
        <v>30</v>
      </c>
      <c r="C34" s="54" t="s">
        <v>67</v>
      </c>
      <c r="D34" s="52">
        <v>11.572004480538601</v>
      </c>
      <c r="E34" s="52">
        <v>1.1197042649632001</v>
      </c>
      <c r="F34" s="52">
        <v>60.046989215863469</v>
      </c>
      <c r="G34" s="52">
        <v>6.5604728159201997</v>
      </c>
      <c r="H34" s="52">
        <v>0</v>
      </c>
      <c r="I34" s="52">
        <v>1.1531</v>
      </c>
      <c r="J34" s="53">
        <v>0</v>
      </c>
      <c r="K34" s="53">
        <f t="shared" si="0"/>
        <v>80.452270777285463</v>
      </c>
      <c r="L34" s="52">
        <v>1.0234910249879994</v>
      </c>
    </row>
    <row r="35" spans="2:12">
      <c r="B35" s="50">
        <v>31</v>
      </c>
      <c r="C35" s="51" t="s">
        <v>68</v>
      </c>
      <c r="D35" s="52">
        <v>0.35493986609669997</v>
      </c>
      <c r="E35" s="52">
        <v>0.3333681336773</v>
      </c>
      <c r="F35" s="52">
        <v>1.0703199688963998</v>
      </c>
      <c r="G35" s="52">
        <v>0.19247717483760002</v>
      </c>
      <c r="H35" s="52">
        <v>0</v>
      </c>
      <c r="I35" s="52" t="s">
        <v>129</v>
      </c>
      <c r="J35" s="53">
        <v>0</v>
      </c>
      <c r="K35" s="53">
        <f t="shared" si="0"/>
        <v>1.9511051435079998</v>
      </c>
      <c r="L35" s="52">
        <v>6.842278680570002E-2</v>
      </c>
    </row>
    <row r="36" spans="2:12">
      <c r="B36" s="50">
        <v>32</v>
      </c>
      <c r="C36" s="54" t="s">
        <v>69</v>
      </c>
      <c r="D36" s="52">
        <v>38.076586477666275</v>
      </c>
      <c r="E36" s="52">
        <v>15.562714372698398</v>
      </c>
      <c r="F36" s="52">
        <v>89.022434482938479</v>
      </c>
      <c r="G36" s="52">
        <v>12.456990793411002</v>
      </c>
      <c r="H36" s="52">
        <v>0</v>
      </c>
      <c r="I36" s="52">
        <v>2.0053000000000001</v>
      </c>
      <c r="J36" s="53">
        <v>0</v>
      </c>
      <c r="K36" s="53">
        <f t="shared" si="0"/>
        <v>157.12402612671417</v>
      </c>
      <c r="L36" s="52">
        <v>2.0472769227922027</v>
      </c>
    </row>
    <row r="37" spans="2:12">
      <c r="B37" s="50">
        <v>33</v>
      </c>
      <c r="C37" s="54" t="s">
        <v>114</v>
      </c>
      <c r="D37" s="52">
        <v>79.222537882652347</v>
      </c>
      <c r="E37" s="52">
        <v>9.853834583886103</v>
      </c>
      <c r="F37" s="52">
        <v>100.49076126383623</v>
      </c>
      <c r="G37" s="52">
        <v>9.8039453843645816</v>
      </c>
      <c r="H37" s="52">
        <v>0</v>
      </c>
      <c r="I37" s="52">
        <v>0.75590000000000002</v>
      </c>
      <c r="J37" s="53">
        <v>0</v>
      </c>
      <c r="K37" s="53">
        <f t="shared" si="0"/>
        <v>200.12697911473924</v>
      </c>
      <c r="L37" s="52">
        <v>1.6302575793631</v>
      </c>
    </row>
    <row r="38" spans="2:12">
      <c r="B38" s="50">
        <v>34</v>
      </c>
      <c r="C38" s="54" t="s">
        <v>70</v>
      </c>
      <c r="D38" s="52">
        <v>0.30583611003169997</v>
      </c>
      <c r="E38" s="52">
        <v>1.2590803290200001E-2</v>
      </c>
      <c r="F38" s="52">
        <v>4.7268968935535041</v>
      </c>
      <c r="G38" s="52">
        <v>1.5783200015116989</v>
      </c>
      <c r="H38" s="52">
        <v>0</v>
      </c>
      <c r="I38" s="52">
        <v>4.87E-2</v>
      </c>
      <c r="J38" s="53">
        <v>0</v>
      </c>
      <c r="K38" s="53">
        <f t="shared" si="0"/>
        <v>6.6723438083871027</v>
      </c>
      <c r="L38" s="52">
        <v>7.0112996450999998E-3</v>
      </c>
    </row>
    <row r="39" spans="2:12">
      <c r="B39" s="50">
        <v>35</v>
      </c>
      <c r="C39" s="54" t="s">
        <v>71</v>
      </c>
      <c r="D39" s="52">
        <v>21.355833991206843</v>
      </c>
      <c r="E39" s="52">
        <v>33.886907441362261</v>
      </c>
      <c r="F39" s="52">
        <v>197.69661547720457</v>
      </c>
      <c r="G39" s="52">
        <v>24.478813204834736</v>
      </c>
      <c r="H39" s="52">
        <v>0</v>
      </c>
      <c r="I39" s="52">
        <v>1.4298</v>
      </c>
      <c r="J39" s="53">
        <v>0</v>
      </c>
      <c r="K39" s="53">
        <f t="shared" si="0"/>
        <v>278.84797011460842</v>
      </c>
      <c r="L39" s="52">
        <v>1.7426058451936024</v>
      </c>
    </row>
    <row r="40" spans="2:12">
      <c r="B40" s="50">
        <v>36</v>
      </c>
      <c r="C40" s="54" t="s">
        <v>72</v>
      </c>
      <c r="D40" s="52">
        <v>16.625934111870198</v>
      </c>
      <c r="E40" s="52">
        <v>2.7110062239014008</v>
      </c>
      <c r="F40" s="52">
        <v>14.730863872124512</v>
      </c>
      <c r="G40" s="52">
        <v>1.0323679491877999</v>
      </c>
      <c r="H40" s="52">
        <v>0</v>
      </c>
      <c r="I40" s="52" t="s">
        <v>129</v>
      </c>
      <c r="J40" s="53">
        <v>0</v>
      </c>
      <c r="K40" s="53">
        <f t="shared" si="0"/>
        <v>35.100172157083911</v>
      </c>
      <c r="L40" s="52">
        <v>0.32932429154280035</v>
      </c>
    </row>
    <row r="41" spans="2:12">
      <c r="B41" s="50">
        <v>37</v>
      </c>
      <c r="C41" s="54" t="s">
        <v>73</v>
      </c>
      <c r="D41" s="52">
        <v>43.345703453894032</v>
      </c>
      <c r="E41" s="52">
        <v>15.451240105048004</v>
      </c>
      <c r="F41" s="52">
        <v>127.58969112817539</v>
      </c>
      <c r="G41" s="52">
        <v>18.354651389912178</v>
      </c>
      <c r="H41" s="52">
        <v>0</v>
      </c>
      <c r="I41" s="52">
        <v>4.3109000000000002</v>
      </c>
      <c r="J41" s="53">
        <v>0</v>
      </c>
      <c r="K41" s="53">
        <f t="shared" si="0"/>
        <v>209.0521860770296</v>
      </c>
      <c r="L41" s="52">
        <v>3.0653478230626017</v>
      </c>
    </row>
    <row r="42" spans="2:12" s="59" customFormat="1" ht="15">
      <c r="B42" s="49" t="s">
        <v>11</v>
      </c>
      <c r="C42" s="55"/>
      <c r="D42" s="56">
        <f t="shared" ref="D42:L42" si="1">SUM(D5:D41)</f>
        <v>2352.6479147818254</v>
      </c>
      <c r="E42" s="57">
        <f>SUM(E5:E41)</f>
        <v>362.05249286672188</v>
      </c>
      <c r="F42" s="57">
        <f t="shared" si="1"/>
        <v>2428.8195017455919</v>
      </c>
      <c r="G42" s="57">
        <f>SUM(G5:G41)</f>
        <v>265.37714981971635</v>
      </c>
      <c r="H42" s="58">
        <f t="shared" si="1"/>
        <v>0</v>
      </c>
      <c r="I42" s="58">
        <f t="shared" si="1"/>
        <v>68.704567795293613</v>
      </c>
      <c r="J42" s="58">
        <f t="shared" si="1"/>
        <v>0</v>
      </c>
      <c r="K42" s="58">
        <f t="shared" si="1"/>
        <v>5477.6016270091486</v>
      </c>
      <c r="L42" s="58">
        <f t="shared" si="1"/>
        <v>33.204564205204385</v>
      </c>
    </row>
    <row r="43" spans="2:12">
      <c r="B43" s="48" t="s">
        <v>89</v>
      </c>
      <c r="K43" s="62"/>
    </row>
    <row r="44" spans="2:12">
      <c r="K44" s="60"/>
      <c r="L44" s="60"/>
    </row>
    <row r="45" spans="2:12" s="60" customFormat="1"/>
    <row r="46" spans="2:12" s="60" customFormat="1"/>
    <row r="47" spans="2:12" s="60" customFormat="1"/>
    <row r="48" spans="2:12">
      <c r="I48" s="60"/>
    </row>
    <row r="49" spans="9:9">
      <c r="I49" s="60"/>
    </row>
  </sheetData>
  <mergeCells count="2">
    <mergeCell ref="B2:L2"/>
    <mergeCell ref="B3:L3"/>
  </mergeCells>
  <phoneticPr fontId="0" type="noConversion"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Anex A1 Frmtfor AAUM disclosure</vt:lpstr>
      <vt:lpstr>Anex A2 Frmt AAUM stateUT wise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Vimal Bhatter</dc:creator>
  <cp:lastModifiedBy>imf0357</cp:lastModifiedBy>
  <cp:lastPrinted>2014-03-24T10:58:12Z</cp:lastPrinted>
  <dcterms:created xsi:type="dcterms:W3CDTF">2014-01-06T04:43:23Z</dcterms:created>
  <dcterms:modified xsi:type="dcterms:W3CDTF">2020-02-07T12:16:47Z</dcterms:modified>
</cp:coreProperties>
</file>